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6960" activeTab="4"/>
  </bookViews>
  <sheets>
    <sheet name="FINAL" sheetId="1" r:id="rId1"/>
    <sheet name="GOVERNANCE" sheetId="2" r:id="rId2"/>
    <sheet name="ECONOMICS" sheetId="3" r:id="rId3"/>
    <sheet name="ENVIRONMENTAL QUALITY" sheetId="4" r:id="rId4"/>
    <sheet name="SOCIAL  " sheetId="5" r:id="rId5"/>
  </sheets>
  <definedNames/>
  <calcPr fullCalcOnLoad="1"/>
</workbook>
</file>

<file path=xl/sharedStrings.xml><?xml version="1.0" encoding="utf-8"?>
<sst xmlns="http://schemas.openxmlformats.org/spreadsheetml/2006/main" count="819" uniqueCount="314">
  <si>
    <t>SCORE</t>
  </si>
  <si>
    <t>Tourism</t>
  </si>
  <si>
    <t>GOVERNANCE</t>
  </si>
  <si>
    <t>ENVIRONMENTAL QUALITY</t>
  </si>
  <si>
    <t>ECONOMICS</t>
  </si>
  <si>
    <t>SUM</t>
  </si>
  <si>
    <t xml:space="preserve">Economics </t>
  </si>
  <si>
    <t xml:space="preserve">Social well Being </t>
  </si>
  <si>
    <t>score</t>
  </si>
  <si>
    <t xml:space="preserve">Environmental Quality </t>
  </si>
  <si>
    <t xml:space="preserve">Governance </t>
  </si>
  <si>
    <t>Main Categories</t>
  </si>
  <si>
    <t>Criteria</t>
  </si>
  <si>
    <t>Criteria Score</t>
  </si>
  <si>
    <t>Economic Opportunity</t>
  </si>
  <si>
    <t>Units</t>
  </si>
  <si>
    <t>1. Employment by sector</t>
  </si>
  <si>
    <t>2. Unemployment rate</t>
  </si>
  <si>
    <t>3. Gross Value Added (per sector of  economy, explicitly focusing on coastal dependent activities like fishing, aquaculture, tourism, port activities</t>
  </si>
  <si>
    <t xml:space="preserve">4. Expenditures and Investments in coastal management </t>
  </si>
  <si>
    <t xml:space="preserve">1-20%  </t>
  </si>
  <si>
    <t xml:space="preserve">21-40% </t>
  </si>
  <si>
    <t>41-60%</t>
  </si>
  <si>
    <t>61-80%</t>
  </si>
  <si>
    <t>81-100%</t>
  </si>
  <si>
    <t xml:space="preserve">% Primary sector </t>
  </si>
  <si>
    <t xml:space="preserve">%Secondary sector </t>
  </si>
  <si>
    <t>%Tertiary sector</t>
  </si>
  <si>
    <t>%</t>
  </si>
  <si>
    <t>7. Tourism intensity</t>
  </si>
  <si>
    <t xml:space="preserve">9. Beaches and marinas with eco - label awards </t>
  </si>
  <si>
    <t xml:space="preserve">10. Recreational boating </t>
  </si>
  <si>
    <t>% of marinas with eco - label</t>
  </si>
  <si>
    <t>% of berths and moorings where codes of practice are provided</t>
  </si>
  <si>
    <t>Transportation</t>
  </si>
  <si>
    <t>11. Transport usage</t>
  </si>
  <si>
    <t>Air Pollution</t>
  </si>
  <si>
    <t>Biodiversity and Natural Resources Management</t>
  </si>
  <si>
    <t xml:space="preserve">2. Change of condition of coastal and marine habitats and species that have been identified as priorities for conservation </t>
  </si>
  <si>
    <t xml:space="preserve">3. Area of land and sea protected by statutory designations </t>
  </si>
  <si>
    <t xml:space="preserve">Hectares as a percentage of the land area of the municipality </t>
  </si>
  <si>
    <t>Change at  the  coast</t>
  </si>
  <si>
    <t>4. Coastal Erosion and accretion</t>
  </si>
  <si>
    <t>5a. Length of artificially defended coastline</t>
  </si>
  <si>
    <t>5b. Soft coastal works / fiscal instruments</t>
  </si>
  <si>
    <t>Energy &amp; Climate Change</t>
  </si>
  <si>
    <t>6. Energy consumption</t>
  </si>
  <si>
    <t xml:space="preserve">7. Greenhouse gas emissions </t>
  </si>
  <si>
    <t>Fisheries and Aquaculture</t>
  </si>
  <si>
    <t xml:space="preserve">9. Fish cathes of species taken from stocks outside safe biological limits </t>
  </si>
  <si>
    <t xml:space="preserve">Land use </t>
  </si>
  <si>
    <t xml:space="preserve">10. Area of built - up land </t>
  </si>
  <si>
    <t xml:space="preserve">Public Health and safety </t>
  </si>
  <si>
    <t xml:space="preserve">11. Human exposure to harmful noise levels </t>
  </si>
  <si>
    <t xml:space="preserve">Waste Management </t>
  </si>
  <si>
    <t xml:space="preserve">12a. Waste production </t>
  </si>
  <si>
    <t xml:space="preserve">12b. Disposal method </t>
  </si>
  <si>
    <t xml:space="preserve">% to landfills </t>
  </si>
  <si>
    <t xml:space="preserve">% recycling </t>
  </si>
  <si>
    <t xml:space="preserve">% incineration </t>
  </si>
  <si>
    <t>% compost</t>
  </si>
  <si>
    <t xml:space="preserve">13. Amount of coastal, estuarine and marine litter </t>
  </si>
  <si>
    <t xml:space="preserve">% of municipality budget allocated for beach/ coast cleans, collection and disposal </t>
  </si>
  <si>
    <t xml:space="preserve">Water resources and Pollution </t>
  </si>
  <si>
    <t xml:space="preserve">14. Quality of bathing water </t>
  </si>
  <si>
    <t xml:space="preserve">15. Wastewater threatment </t>
  </si>
  <si>
    <t xml:space="preserve">17. Egological status of transitional and coastal waters </t>
  </si>
  <si>
    <t>% of coastline affected by major / minor spills in the previous year</t>
  </si>
  <si>
    <t xml:space="preserve">18. Hydrocarbon Spills </t>
  </si>
  <si>
    <r>
      <t xml:space="preserve">SOCIAL </t>
    </r>
    <r>
      <rPr>
        <sz val="8"/>
        <rFont val="Arial"/>
        <family val="2"/>
      </rPr>
      <t xml:space="preserve"> </t>
    </r>
  </si>
  <si>
    <t>Demography</t>
  </si>
  <si>
    <t>1. Demographic dependency</t>
  </si>
  <si>
    <t>Equity</t>
  </si>
  <si>
    <t xml:space="preserve">2. Actions for the promotion of equal opportunities and social inclusion </t>
  </si>
  <si>
    <t xml:space="preserve">% of people covered by actions </t>
  </si>
  <si>
    <t xml:space="preserve">3. Poverty </t>
  </si>
  <si>
    <t>4. Educational attainment of the population</t>
  </si>
  <si>
    <t xml:space="preserve">Education and Training </t>
  </si>
  <si>
    <t xml:space="preserve">5. Literracy </t>
  </si>
  <si>
    <t xml:space="preserve">Local and cultural identity </t>
  </si>
  <si>
    <t xml:space="preserve">6. Local products </t>
  </si>
  <si>
    <t xml:space="preserve">7.Visits to cultural and natural sites </t>
  </si>
  <si>
    <t>No. of visitors per annum / capita</t>
  </si>
  <si>
    <t xml:space="preserve">8. Festivals and public events, organised to strengthen the  area's local identity </t>
  </si>
  <si>
    <t>No. of attendees per annum / capita</t>
  </si>
  <si>
    <t>Public Health and Safety</t>
  </si>
  <si>
    <t xml:space="preserve">9. Provision of health care services </t>
  </si>
  <si>
    <t xml:space="preserve">No. of doctors / 1000 inhabitans </t>
  </si>
  <si>
    <t>% inhabitants within 10 km of hospital</t>
  </si>
  <si>
    <t xml:space="preserve">10. Crime </t>
  </si>
  <si>
    <t xml:space="preserve">No.of crimes / 1000 inhabitants </t>
  </si>
  <si>
    <t xml:space="preserve">11. Safety provision </t>
  </si>
  <si>
    <t xml:space="preserve">% of designated bathing beaches with life - quard provision during the bathing season </t>
  </si>
  <si>
    <t>scores</t>
  </si>
  <si>
    <t>Cat. TOTAL SCORE</t>
  </si>
  <si>
    <t>Cat. TOTAL SUM</t>
  </si>
  <si>
    <t>Ind. TOTAL SUM</t>
  </si>
  <si>
    <t>Ind. TOTAL SCORE</t>
  </si>
  <si>
    <t>Policies/ strategies for sustainability</t>
  </si>
  <si>
    <t>Monitoring tools for sustainability</t>
  </si>
  <si>
    <t>Human resources capacity building</t>
  </si>
  <si>
    <t>Implementation of good management practices</t>
  </si>
  <si>
    <t>Stakeholder involvement/ public participation</t>
  </si>
  <si>
    <t>Yes</t>
  </si>
  <si>
    <t>No</t>
  </si>
  <si>
    <t>DONT KNOW</t>
  </si>
  <si>
    <t>A sustainable development strategy which includes specific references to the coast and adjacent marine is in place.</t>
  </si>
  <si>
    <t>There is effective political support for the sustainability process.</t>
  </si>
  <si>
    <t xml:space="preserve">There are integrated, sustainability development plans. </t>
  </si>
  <si>
    <t>The SUSTAIN Issues are covered by relevant policies at the local/regional level.</t>
  </si>
  <si>
    <t>The SUSTAIN Issues are covered by relevant legal instruments at the local/regional level.</t>
  </si>
  <si>
    <t>Guidelines have been produced by national, regional or local governments which advise planning authorities on appropriate sustainable uses of the coastal zone.</t>
  </si>
  <si>
    <t>Strategic Environmental Assessments are used to regularly examine policies, strategies and plans for integration of sustainable activities.</t>
  </si>
  <si>
    <t>Sustainability targets have been set for the SUSTAIN core and relevant optional indicators.</t>
  </si>
  <si>
    <t>The sustainability targets are regularly reviewed.</t>
  </si>
  <si>
    <t>There is regular monitoring of the coastal area with respect to the SUSTAIN core and relevant optional indicators.</t>
  </si>
  <si>
    <t>A report on the State of the Coast has been written with the intention of repeating the exercise every five or ten years.</t>
  </si>
  <si>
    <t>Local/regional administrations have adequate capacity of staff to deal with sustainability matters.</t>
  </si>
  <si>
    <t>Local/regional administrations have adequate expertise available to deal with sustainability matters.</t>
  </si>
  <si>
    <t>Staff are trained on coastal sustainability matters.</t>
  </si>
  <si>
    <t>All the relevant administrative levels and departments are collectively working on sustainability matters.</t>
  </si>
  <si>
    <t>Reviewing and evaluating progress in implementing sustainability criteria is regularly conducted.</t>
  </si>
  <si>
    <t>Assessment of the SUSTAIN core and relevant optional indicators shows a demonstrable trend towards a more sustainable use of coastal and marine resources.</t>
  </si>
  <si>
    <t>There is an identifiable point of contact for coastal sustainability matters.</t>
  </si>
  <si>
    <t>Existing instruments are being adapted to deal with sustainability management matters.</t>
  </si>
  <si>
    <t>A long-term financial commitment is in place for undertaking initiatives which aim towards sustainability.</t>
  </si>
  <si>
    <t>Integrated programmes on the coast are being carried out that improve the  SUSTAIN core  and relevant optional indicators</t>
  </si>
  <si>
    <t>All stakeholders involved in the SUSTAIN core and relevant optional indicators have been identified and are both informed and involved.</t>
  </si>
  <si>
    <t>Partnerships have been established between local authorities and communities for sustainability matters.</t>
  </si>
  <si>
    <t>There is a public participation process involving all necessary stakeholders, including business.</t>
  </si>
  <si>
    <t xml:space="preserve">10-20%  </t>
  </si>
  <si>
    <t>&gt;10%</t>
  </si>
  <si>
    <t>&gt;80%</t>
  </si>
  <si>
    <t>&lt;10%</t>
  </si>
  <si>
    <t>&gt;20%</t>
  </si>
  <si>
    <t>0-5%</t>
  </si>
  <si>
    <t>10-20%</t>
  </si>
  <si>
    <t>30%&lt;</t>
  </si>
  <si>
    <t>Monetary unit /sector- activities have to be defined</t>
  </si>
  <si>
    <t>Explicitly define the activities????</t>
  </si>
  <si>
    <t>No. of tourist / resident  population/ year</t>
  </si>
  <si>
    <t>% of beach length</t>
  </si>
  <si>
    <t>Land Use</t>
  </si>
  <si>
    <t>6. People and assets at risk in coastal areas</t>
  </si>
  <si>
    <t>% of coastal areas at risk according to the Flood Directive</t>
  </si>
  <si>
    <t>Fisheries and  Aquaculture</t>
  </si>
  <si>
    <t>&gt;5%</t>
  </si>
  <si>
    <t>10-5%</t>
  </si>
  <si>
    <t>15-10%</t>
  </si>
  <si>
    <t>20-15%</t>
  </si>
  <si>
    <t>30-20%</t>
  </si>
  <si>
    <t>&gt;30%</t>
  </si>
  <si>
    <t>5.a. Aquaculture  5b. Fsiheries production</t>
  </si>
  <si>
    <t>&lt; 12kg</t>
  </si>
  <si>
    <t>&gt;30 kg</t>
  </si>
  <si>
    <t xml:space="preserve">21-30% </t>
  </si>
  <si>
    <t>31-40%</t>
  </si>
  <si>
    <t>41-50%</t>
  </si>
  <si>
    <t>50%&lt;</t>
  </si>
  <si>
    <t>%(annual)  from May to October</t>
  </si>
  <si>
    <t>% (annual) from November to April</t>
  </si>
  <si>
    <t>0 - 10%</t>
  </si>
  <si>
    <t>8. Seasonality: Bed occupancy/ season</t>
  </si>
  <si>
    <t>% passenger . Km using other than private car</t>
  </si>
  <si>
    <t>% of goods transported through ports and by train</t>
  </si>
  <si>
    <t>12. Transport of goods</t>
  </si>
  <si>
    <t>&gt;35 times</t>
  </si>
  <si>
    <t xml:space="preserve">27-35 times </t>
  </si>
  <si>
    <t>19-26 times</t>
  </si>
  <si>
    <t>11-18  times</t>
  </si>
  <si>
    <t>4-10  times</t>
  </si>
  <si>
    <t>&lt;4 times</t>
  </si>
  <si>
    <t>representativity of  habitat types (according to Annex 1 of 92/43/EEC) identified in the area</t>
  </si>
  <si>
    <t>Type C</t>
  </si>
  <si>
    <t>Type B</t>
  </si>
  <si>
    <t>Type A</t>
  </si>
  <si>
    <t>0-10</t>
  </si>
  <si>
    <t xml:space="preserve">Number of important plant and animal species  (according to Annex II &amp; IV of 92/43/EEC </t>
  </si>
  <si>
    <t>21-30</t>
  </si>
  <si>
    <t>31-40</t>
  </si>
  <si>
    <t>41-50</t>
  </si>
  <si>
    <t>50&lt;</t>
  </si>
  <si>
    <t>11-20</t>
  </si>
  <si>
    <t xml:space="preserve">41-30% </t>
  </si>
  <si>
    <t xml:space="preserve">49-40%  </t>
  </si>
  <si>
    <t>29-20%</t>
  </si>
  <si>
    <t>19-6%</t>
  </si>
  <si>
    <t>% of coastline eroded and accreeded (including areas with hard protection)</t>
  </si>
  <si>
    <t>1-10%</t>
  </si>
  <si>
    <t xml:space="preserve">79-60%  </t>
  </si>
  <si>
    <t xml:space="preserve">59-40% </t>
  </si>
  <si>
    <t>39-20%</t>
  </si>
  <si>
    <t>19-5%</t>
  </si>
  <si>
    <t>5%&lt;</t>
  </si>
  <si>
    <t>Tonnes of oil equivalent (TOE)/ capita</t>
  </si>
  <si>
    <t>tonnes CO2 equivalent /capital</t>
  </si>
  <si>
    <t>8. Share of renewable energy</t>
  </si>
  <si>
    <t>% of renewable to total energy consumption</t>
  </si>
  <si>
    <t>20-29%</t>
  </si>
  <si>
    <t>15-19%</t>
  </si>
  <si>
    <t xml:space="preserve">10-14% </t>
  </si>
  <si>
    <t xml:space="preserve">5-9%  </t>
  </si>
  <si>
    <t>&lt;4%</t>
  </si>
  <si>
    <t>Rural areas: % of "artificialised areas (acc Corine Land Cover)</t>
  </si>
  <si>
    <t>Urban areas: % of green areas/ parks</t>
  </si>
  <si>
    <t xml:space="preserve">% of vessels using TACs and quotas, set under specific scientific and conservation criteria , taking into account safe biological limits of the specific </t>
  </si>
  <si>
    <t xml:space="preserve">700 kg&gt;=                           </t>
  </si>
  <si>
    <t>600 - 700 Kg</t>
  </si>
  <si>
    <t>500-600 kg</t>
  </si>
  <si>
    <t xml:space="preserve">400-500 kg </t>
  </si>
  <si>
    <t>300-400 kg</t>
  </si>
  <si>
    <t xml:space="preserve">300 kg=&lt; </t>
  </si>
  <si>
    <t>kg / capita/ year</t>
  </si>
  <si>
    <t>40%&lt;</t>
  </si>
  <si>
    <t>30-39%</t>
  </si>
  <si>
    <t xml:space="preserve">10-19% </t>
  </si>
  <si>
    <t>10%&lt;</t>
  </si>
  <si>
    <t>&lt;0,5%</t>
  </si>
  <si>
    <t>5-9%</t>
  </si>
  <si>
    <t>3-4%</t>
  </si>
  <si>
    <t>3-4,9%</t>
  </si>
  <si>
    <t xml:space="preserve">2-2,9% </t>
  </si>
  <si>
    <t xml:space="preserve">0,6-1,9%  </t>
  </si>
  <si>
    <t>% of "poor quality" (according to Directive 2006/7/EC)/ year along the entire coastline</t>
  </si>
  <si>
    <t>1-2%</t>
  </si>
  <si>
    <t>4-6%</t>
  </si>
  <si>
    <t xml:space="preserve">6-9%  </t>
  </si>
  <si>
    <t>% of waste water treated  (tertiary treatment)</t>
  </si>
  <si>
    <t>&lt;30%</t>
  </si>
  <si>
    <t xml:space="preserve">31-50%  </t>
  </si>
  <si>
    <t xml:space="preserve">51-60% </t>
  </si>
  <si>
    <t>61-70%</t>
  </si>
  <si>
    <t>71-90%</t>
  </si>
  <si>
    <t>90%&lt;</t>
  </si>
  <si>
    <t>16. Quality of sediments and/or biota</t>
  </si>
  <si>
    <t>% of water bodies classified as moderate status  (WFD)</t>
  </si>
  <si>
    <t>% of monitoring points which DON'T comply with Environmental Quality Standards</t>
  </si>
  <si>
    <t>20%&lt;</t>
  </si>
  <si>
    <t>21-25%</t>
  </si>
  <si>
    <t>26-30%</t>
  </si>
  <si>
    <t>30-35%</t>
  </si>
  <si>
    <t>36-40%</t>
  </si>
  <si>
    <t>&gt;41%</t>
  </si>
  <si>
    <t>&lt;5%</t>
  </si>
  <si>
    <t>% under poverty limit</t>
  </si>
  <si>
    <t xml:space="preserve">20-29%  </t>
  </si>
  <si>
    <t>2%&lt;</t>
  </si>
  <si>
    <t>% of population over 15 that has attain any kind of education</t>
  </si>
  <si>
    <t>% of adult population that is literate</t>
  </si>
  <si>
    <t xml:space="preserve">11-20%  </t>
  </si>
  <si>
    <t>No. of events per annum / 1000 inhabitants</t>
  </si>
  <si>
    <t>&lt;10</t>
  </si>
  <si>
    <t>21-40</t>
  </si>
  <si>
    <t>41-60</t>
  </si>
  <si>
    <t>61-80</t>
  </si>
  <si>
    <t>80&lt;</t>
  </si>
  <si>
    <t>% of the consumption of goods that are locally produced</t>
  </si>
  <si>
    <t>80%&lt;</t>
  </si>
  <si>
    <t>61-90%</t>
  </si>
  <si>
    <t>91-100%</t>
  </si>
  <si>
    <t>No. of times limits are exceeded for PM10 (times/year, limit: 70%, 35 μg/m3))</t>
  </si>
  <si>
    <t>No. of times limits are exceeded for Sulphur Dioxide (SO2), 60%, 75 μg/m3</t>
  </si>
  <si>
    <t>1. Air Quality (according to 2008/50/EC,        annex 2)</t>
  </si>
  <si>
    <t>&gt;3 times</t>
  </si>
  <si>
    <t>2 times</t>
  </si>
  <si>
    <t xml:space="preserve">1 time </t>
  </si>
  <si>
    <t>No. of times limits are exceeded for Nitrogen Dioxide (NO2), 70%, 140 μg/m3)</t>
  </si>
  <si>
    <t>&gt;18 times</t>
  </si>
  <si>
    <t>17-12 times</t>
  </si>
  <si>
    <t>11-6 times</t>
  </si>
  <si>
    <t>5-3 times</t>
  </si>
  <si>
    <t>2-1 times</t>
  </si>
  <si>
    <t>&gt;25 days</t>
  </si>
  <si>
    <t>No. of times limits are exceeded for Ozone (O3),  120 μg/m3, 8 hours per day, 25 days/year</t>
  </si>
  <si>
    <t>0 days</t>
  </si>
  <si>
    <t>18-24 days</t>
  </si>
  <si>
    <t>11-17 days</t>
  </si>
  <si>
    <t>5-14 days</t>
  </si>
  <si>
    <t>4-1 days</t>
  </si>
  <si>
    <t>0,3 TOE&gt;</t>
  </si>
  <si>
    <t>&gt;10 TOE</t>
  </si>
  <si>
    <t>0,4-2 TOE</t>
  </si>
  <si>
    <t>2,1-5 TOE</t>
  </si>
  <si>
    <t>5,1- 8 TOE</t>
  </si>
  <si>
    <t>8,1-10 TOE</t>
  </si>
  <si>
    <t>&gt;30 t</t>
  </si>
  <si>
    <t>1 t&gt;</t>
  </si>
  <si>
    <t>29-20 t</t>
  </si>
  <si>
    <t>2-5 t</t>
  </si>
  <si>
    <t>6-14 t</t>
  </si>
  <si>
    <t>15-19 t</t>
  </si>
  <si>
    <t>%  population exposure over 50 dB according to Directive 2002/49/EC, Annex V</t>
  </si>
  <si>
    <t xml:space="preserve">% of fish in local market coming from artisanal fishing vessels (Small - scale amd small size artisanal fishing vessels 12 </t>
  </si>
  <si>
    <t>% of coastline hard structures</t>
  </si>
  <si>
    <t>% of coastline soft structures- measures</t>
  </si>
  <si>
    <t>&lt;70%</t>
  </si>
  <si>
    <t>10&lt;</t>
  </si>
  <si>
    <t>50-40</t>
  </si>
  <si>
    <t>30-39</t>
  </si>
  <si>
    <t>20-29</t>
  </si>
  <si>
    <t>10-19</t>
  </si>
  <si>
    <t>10-14%</t>
  </si>
  <si>
    <t>&lt;2%</t>
  </si>
  <si>
    <t>6-10%</t>
  </si>
  <si>
    <t>11-15%</t>
  </si>
  <si>
    <t>16-20%</t>
  </si>
  <si>
    <t>26%&lt;</t>
  </si>
  <si>
    <t xml:space="preserve">11-20% </t>
  </si>
  <si>
    <t>Aquaculture production kg (of fish)/m3 (water)</t>
  </si>
  <si>
    <t>TOTAL</t>
  </si>
  <si>
    <t>25-29 kg</t>
  </si>
  <si>
    <t>22-24 kg</t>
  </si>
  <si>
    <t>15-21 kg</t>
  </si>
  <si>
    <t>12-14kg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</si>
</sst>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wrapText="1"/>
    </xf>
    <xf numFmtId="2" fontId="7" fillId="0" borderId="0" xfId="0" applyNumberFormat="1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9" fontId="5" fillId="33" borderId="13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4" fillId="33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2" fontId="7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2" fontId="7" fillId="0" borderId="30" xfId="0" applyNumberFormat="1" applyFont="1" applyBorder="1" applyAlignment="1">
      <alignment vertical="center" wrapText="1"/>
    </xf>
    <xf numFmtId="2" fontId="7" fillId="0" borderId="3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7" xfId="0" applyFill="1" applyBorder="1" applyAlignment="1">
      <alignment/>
    </xf>
    <xf numFmtId="1" fontId="3" fillId="0" borderId="24" xfId="0" applyNumberFormat="1" applyFont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1" fontId="4" fillId="35" borderId="19" xfId="0" applyNumberFormat="1" applyFont="1" applyFill="1" applyBorder="1" applyAlignment="1">
      <alignment horizontal="center" vertical="center"/>
    </xf>
    <xf numFmtId="164" fontId="4" fillId="35" borderId="19" xfId="0" applyNumberFormat="1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 wrapText="1"/>
    </xf>
    <xf numFmtId="1" fontId="4" fillId="36" borderId="19" xfId="0" applyNumberFormat="1" applyFont="1" applyFill="1" applyBorder="1" applyAlignment="1">
      <alignment horizontal="center" vertical="center"/>
    </xf>
    <xf numFmtId="164" fontId="4" fillId="36" borderId="19" xfId="0" applyNumberFormat="1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7" fillId="0" borderId="35" xfId="0" applyNumberFormat="1" applyFont="1" applyBorder="1" applyAlignment="1">
      <alignment vertical="center" wrapText="1"/>
    </xf>
    <xf numFmtId="2" fontId="7" fillId="0" borderId="36" xfId="0" applyNumberFormat="1" applyFont="1" applyBorder="1" applyAlignment="1">
      <alignment vertical="center" wrapText="1"/>
    </xf>
    <xf numFmtId="2" fontId="7" fillId="0" borderId="37" xfId="0" applyNumberFormat="1" applyFont="1" applyBorder="1" applyAlignment="1">
      <alignment horizontal="center" vertical="center" wrapText="1"/>
    </xf>
    <xf numFmtId="2" fontId="7" fillId="0" borderId="38" xfId="0" applyNumberFormat="1" applyFont="1" applyBorder="1" applyAlignment="1">
      <alignment vertical="center" wrapText="1"/>
    </xf>
    <xf numFmtId="49" fontId="7" fillId="0" borderId="30" xfId="0" applyNumberFormat="1" applyFont="1" applyBorder="1" applyAlignment="1">
      <alignment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2" fontId="46" fillId="0" borderId="0" xfId="0" applyNumberFormat="1" applyFont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6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34" borderId="19" xfId="0" applyNumberFormat="1" applyFont="1" applyFill="1" applyBorder="1" applyAlignment="1">
      <alignment horizontal="center" vertical="center"/>
    </xf>
    <xf numFmtId="2" fontId="9" fillId="37" borderId="10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" fontId="4" fillId="35" borderId="20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9" fontId="5" fillId="33" borderId="16" xfId="0" applyNumberFormat="1" applyFont="1" applyFill="1" applyBorder="1" applyAlignment="1">
      <alignment horizontal="center" vertical="center" wrapText="1"/>
    </xf>
    <xf numFmtId="16" fontId="5" fillId="33" borderId="15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9" fontId="5" fillId="38" borderId="10" xfId="0" applyNumberFormat="1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4" fillId="38" borderId="17" xfId="0" applyNumberFormat="1" applyFont="1" applyFill="1" applyBorder="1" applyAlignment="1">
      <alignment horizontal="center" vertical="center" wrapText="1"/>
    </xf>
    <xf numFmtId="0" fontId="5" fillId="38" borderId="17" xfId="0" applyNumberFormat="1" applyFont="1" applyFill="1" applyBorder="1" applyAlignment="1">
      <alignment horizontal="center" vertical="center" wrapText="1"/>
    </xf>
    <xf numFmtId="0" fontId="5" fillId="38" borderId="11" xfId="0" applyNumberFormat="1" applyFont="1" applyFill="1" applyBorder="1" applyAlignment="1">
      <alignment horizontal="center" vertical="center" wrapText="1"/>
    </xf>
    <xf numFmtId="0" fontId="4" fillId="38" borderId="18" xfId="0" applyNumberFormat="1" applyFont="1" applyFill="1" applyBorder="1" applyAlignment="1">
      <alignment horizontal="center" vertical="center" wrapText="1"/>
    </xf>
    <xf numFmtId="17" fontId="5" fillId="33" borderId="14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wrapText="1"/>
    </xf>
    <xf numFmtId="9" fontId="5" fillId="34" borderId="22" xfId="0" applyNumberFormat="1" applyFont="1" applyFill="1" applyBorder="1" applyAlignment="1">
      <alignment horizontal="center" vertical="center" wrapText="1"/>
    </xf>
    <xf numFmtId="9" fontId="4" fillId="34" borderId="22" xfId="0" applyNumberFormat="1" applyFont="1" applyFill="1" applyBorder="1" applyAlignment="1">
      <alignment horizontal="center" vertical="center" wrapText="1"/>
    </xf>
    <xf numFmtId="16" fontId="5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5" fillId="34" borderId="16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 vertical="center" wrapText="1"/>
    </xf>
    <xf numFmtId="1" fontId="3" fillId="33" borderId="20" xfId="0" applyNumberFormat="1" applyFont="1" applyFill="1" applyBorder="1" applyAlignment="1">
      <alignment horizontal="center"/>
    </xf>
    <xf numFmtId="1" fontId="6" fillId="33" borderId="29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/>
    </xf>
    <xf numFmtId="0" fontId="6" fillId="38" borderId="42" xfId="0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1" fontId="6" fillId="33" borderId="28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/>
    </xf>
    <xf numFmtId="1" fontId="6" fillId="33" borderId="42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 vertical="center" wrapText="1"/>
    </xf>
    <xf numFmtId="1" fontId="3" fillId="33" borderId="42" xfId="0" applyNumberFormat="1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6" fillId="37" borderId="24" xfId="0" applyFont="1" applyFill="1" applyBorder="1" applyAlignment="1">
      <alignment vertical="center" wrapText="1"/>
    </xf>
    <xf numFmtId="9" fontId="5" fillId="34" borderId="12" xfId="0" applyNumberFormat="1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1" fontId="6" fillId="34" borderId="25" xfId="0" applyNumberFormat="1" applyFont="1" applyFill="1" applyBorder="1" applyAlignment="1">
      <alignment horizontal="center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1" fontId="3" fillId="34" borderId="20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36" borderId="4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2" fontId="8" fillId="35" borderId="44" xfId="0" applyNumberFormat="1" applyFont="1" applyFill="1" applyBorder="1" applyAlignment="1">
      <alignment horizontal="center" vertical="center"/>
    </xf>
    <xf numFmtId="2" fontId="8" fillId="35" borderId="32" xfId="0" applyNumberFormat="1" applyFont="1" applyFill="1" applyBorder="1" applyAlignment="1">
      <alignment horizontal="center" vertical="center"/>
    </xf>
    <xf numFmtId="2" fontId="8" fillId="35" borderId="24" xfId="0" applyNumberFormat="1" applyFont="1" applyFill="1" applyBorder="1" applyAlignment="1">
      <alignment horizontal="center" vertical="center"/>
    </xf>
    <xf numFmtId="2" fontId="8" fillId="35" borderId="13" xfId="0" applyNumberFormat="1" applyFont="1" applyFill="1" applyBorder="1" applyAlignment="1">
      <alignment horizontal="center" vertical="center"/>
    </xf>
    <xf numFmtId="2" fontId="8" fillId="35" borderId="33" xfId="0" applyNumberFormat="1" applyFont="1" applyFill="1" applyBorder="1" applyAlignment="1">
      <alignment horizontal="center" vertical="center"/>
    </xf>
    <xf numFmtId="2" fontId="8" fillId="35" borderId="17" xfId="0" applyNumberFormat="1" applyFont="1" applyFill="1" applyBorder="1" applyAlignment="1">
      <alignment horizontal="center" vertical="center"/>
    </xf>
    <xf numFmtId="2" fontId="12" fillId="40" borderId="21" xfId="0" applyNumberFormat="1" applyFont="1" applyFill="1" applyBorder="1" applyAlignment="1">
      <alignment horizontal="center" wrapText="1"/>
    </xf>
    <xf numFmtId="2" fontId="12" fillId="40" borderId="15" xfId="0" applyNumberFormat="1" applyFont="1" applyFill="1" applyBorder="1" applyAlignment="1">
      <alignment horizontal="center" wrapText="1"/>
    </xf>
    <xf numFmtId="2" fontId="7" fillId="40" borderId="21" xfId="0" applyNumberFormat="1" applyFont="1" applyFill="1" applyBorder="1" applyAlignment="1">
      <alignment horizontal="center" wrapText="1"/>
    </xf>
    <xf numFmtId="2" fontId="7" fillId="40" borderId="15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2" fontId="6" fillId="37" borderId="13" xfId="0" applyNumberFormat="1" applyFont="1" applyFill="1" applyBorder="1" applyAlignment="1">
      <alignment horizontal="center" vertical="center" wrapText="1"/>
    </xf>
    <xf numFmtId="2" fontId="6" fillId="37" borderId="33" xfId="0" applyNumberFormat="1" applyFont="1" applyFill="1" applyBorder="1" applyAlignment="1">
      <alignment horizontal="center" vertical="center" wrapText="1"/>
    </xf>
    <xf numFmtId="2" fontId="6" fillId="37" borderId="17" xfId="0" applyNumberFormat="1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5" fillId="34" borderId="48" xfId="0" applyFont="1" applyFill="1" applyBorder="1" applyAlignment="1">
      <alignment horizontal="center" vertical="center" wrapText="1"/>
    </xf>
    <xf numFmtId="0" fontId="6" fillId="38" borderId="0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164" fontId="6" fillId="37" borderId="13" xfId="0" applyNumberFormat="1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0" fillId="38" borderId="33" xfId="0" applyFill="1" applyBorder="1" applyAlignment="1">
      <alignment horizontal="center" vertical="center" wrapText="1"/>
    </xf>
    <xf numFmtId="0" fontId="0" fillId="38" borderId="17" xfId="0" applyFill="1" applyBorder="1" applyAlignment="1">
      <alignment horizontal="center" vertical="center" wrapText="1"/>
    </xf>
    <xf numFmtId="0" fontId="0" fillId="38" borderId="33" xfId="0" applyFill="1" applyBorder="1" applyAlignment="1">
      <alignment/>
    </xf>
    <xf numFmtId="0" fontId="0" fillId="38" borderId="17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7" xfId="0" applyFill="1" applyBorder="1" applyAlignment="1">
      <alignment/>
    </xf>
    <xf numFmtId="0" fontId="2" fillId="37" borderId="21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3" fillId="37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C32" sqref="C32:D32"/>
    </sheetView>
  </sheetViews>
  <sheetFormatPr defaultColWidth="8.8515625" defaultRowHeight="12.75"/>
  <cols>
    <col min="1" max="1" width="8.8515625" style="17" customWidth="1"/>
    <col min="2" max="2" width="20.7109375" style="17" bestFit="1" customWidth="1"/>
    <col min="3" max="3" width="42.7109375" style="17" customWidth="1"/>
    <col min="4" max="4" width="12.28125" style="19" customWidth="1"/>
    <col min="5" max="16384" width="8.8515625" style="17" customWidth="1"/>
  </cols>
  <sheetData>
    <row r="2" spans="1:4" ht="13.5" thickBot="1">
      <c r="A2" s="16"/>
      <c r="B2" s="16"/>
      <c r="C2" s="16"/>
      <c r="D2" s="18"/>
    </row>
    <row r="3" spans="1:5" s="21" customFormat="1" ht="32.25" thickBot="1">
      <c r="A3" s="20"/>
      <c r="B3" s="150" t="s">
        <v>11</v>
      </c>
      <c r="C3" s="150" t="s">
        <v>12</v>
      </c>
      <c r="D3" s="150" t="s">
        <v>13</v>
      </c>
      <c r="E3" s="85"/>
    </row>
    <row r="4" spans="1:5" ht="12.75">
      <c r="A4" s="16"/>
      <c r="B4" s="225" t="s">
        <v>6</v>
      </c>
      <c r="C4" s="88" t="s">
        <v>14</v>
      </c>
      <c r="D4" s="128">
        <f>ECONOMICS!M23</f>
        <v>7</v>
      </c>
      <c r="E4" s="86"/>
    </row>
    <row r="5" spans="1:5" ht="13.5" customHeight="1">
      <c r="A5" s="16"/>
      <c r="B5" s="226"/>
      <c r="C5" s="123" t="s">
        <v>142</v>
      </c>
      <c r="D5" s="129">
        <f>ECONOMICS!M33</f>
        <v>0</v>
      </c>
      <c r="E5" s="86"/>
    </row>
    <row r="6" spans="1:5" ht="12.75">
      <c r="A6" s="16"/>
      <c r="B6" s="226"/>
      <c r="C6" s="123" t="s">
        <v>48</v>
      </c>
      <c r="D6" s="129">
        <f>ECONOMICS!M52</f>
        <v>0</v>
      </c>
      <c r="E6" s="86"/>
    </row>
    <row r="7" spans="1:5" ht="12.75">
      <c r="A7" s="16"/>
      <c r="B7" s="226"/>
      <c r="C7" s="123" t="s">
        <v>1</v>
      </c>
      <c r="D7" s="129">
        <f>ECONOMICS!M78</f>
        <v>6</v>
      </c>
      <c r="E7" s="86"/>
    </row>
    <row r="8" spans="1:5" ht="15" customHeight="1" thickBot="1">
      <c r="A8" s="16"/>
      <c r="B8" s="226"/>
      <c r="C8" s="126" t="s">
        <v>34</v>
      </c>
      <c r="D8" s="130">
        <f>ECONOMICS!M89</f>
        <v>2</v>
      </c>
      <c r="E8" s="86"/>
    </row>
    <row r="9" spans="1:5" ht="13.5" thickBot="1">
      <c r="A9" s="16"/>
      <c r="B9" s="227"/>
      <c r="C9" s="230">
        <f>SUM(D4:D8)</f>
        <v>15</v>
      </c>
      <c r="D9" s="231"/>
      <c r="E9" s="86"/>
    </row>
    <row r="10" spans="1:5" ht="12.75">
      <c r="A10" s="16"/>
      <c r="B10" s="222" t="s">
        <v>9</v>
      </c>
      <c r="C10" s="127" t="s">
        <v>36</v>
      </c>
      <c r="D10" s="59">
        <f>'ENVIRONMENTAL QUALITY'!M18</f>
        <v>9.75</v>
      </c>
      <c r="E10" s="86"/>
    </row>
    <row r="11" spans="1:5" ht="12.75">
      <c r="A11" s="16"/>
      <c r="B11" s="223"/>
      <c r="C11" s="123" t="s">
        <v>37</v>
      </c>
      <c r="D11" s="58">
        <f>'ENVIRONMENTAL QUALITY'!M32</f>
        <v>3</v>
      </c>
      <c r="E11" s="86"/>
    </row>
    <row r="12" spans="1:5" ht="12.75">
      <c r="A12" s="16"/>
      <c r="B12" s="223"/>
      <c r="C12" s="123" t="s">
        <v>41</v>
      </c>
      <c r="D12" s="58">
        <f>'ENVIRONMENTAL QUALITY'!M46</f>
        <v>7</v>
      </c>
      <c r="E12" s="86"/>
    </row>
    <row r="13" spans="1:5" ht="12.75">
      <c r="A13" s="16"/>
      <c r="B13" s="223"/>
      <c r="C13" s="123" t="s">
        <v>45</v>
      </c>
      <c r="D13" s="58">
        <f>'ENVIRONMENTAL QUALITY'!M60</f>
        <v>4.5</v>
      </c>
      <c r="E13" s="86"/>
    </row>
    <row r="14" spans="1:5" ht="12.75">
      <c r="A14" s="16"/>
      <c r="B14" s="223"/>
      <c r="C14" s="123" t="s">
        <v>48</v>
      </c>
      <c r="D14" s="58">
        <f>'ENVIRONMENTAL QUALITY'!M68</f>
        <v>1</v>
      </c>
      <c r="E14" s="86"/>
    </row>
    <row r="15" spans="1:5" ht="12.75">
      <c r="A15" s="16"/>
      <c r="B15" s="223"/>
      <c r="C15" s="123" t="s">
        <v>50</v>
      </c>
      <c r="D15" s="58">
        <f>'ENVIRONMENTAL QUALITY'!M79</f>
        <v>4</v>
      </c>
      <c r="E15" s="86"/>
    </row>
    <row r="16" spans="1:5" ht="12.75">
      <c r="A16" s="16"/>
      <c r="B16" s="223"/>
      <c r="C16" s="89" t="s">
        <v>52</v>
      </c>
      <c r="D16" s="58">
        <f>'ENVIRONMENTAL QUALITY'!M87</f>
        <v>4</v>
      </c>
      <c r="E16" s="86"/>
    </row>
    <row r="17" spans="1:5" ht="12.75">
      <c r="A17" s="16"/>
      <c r="B17" s="223"/>
      <c r="C17" s="89" t="s">
        <v>54</v>
      </c>
      <c r="D17" s="58">
        <f>'ENVIRONMENTAL QUALITY'!M110</f>
        <v>4.8</v>
      </c>
      <c r="E17" s="86"/>
    </row>
    <row r="18" spans="1:4" ht="16.5" customHeight="1" thickBot="1">
      <c r="A18" s="16"/>
      <c r="B18" s="223"/>
      <c r="C18" s="124" t="s">
        <v>63</v>
      </c>
      <c r="D18" s="125">
        <f>'ENVIRONMENTAL QUALITY'!M130</f>
        <v>6.75</v>
      </c>
    </row>
    <row r="19" spans="1:4" ht="13.5" thickBot="1">
      <c r="A19" s="16"/>
      <c r="B19" s="224"/>
      <c r="C19" s="230">
        <f>SUM(C20:D24)</f>
        <v>23.75</v>
      </c>
      <c r="D19" s="231"/>
    </row>
    <row r="20" spans="1:4" ht="12.75">
      <c r="A20" s="16"/>
      <c r="B20" s="222" t="s">
        <v>7</v>
      </c>
      <c r="C20" s="88" t="s">
        <v>70</v>
      </c>
      <c r="D20" s="59">
        <f>'SOCIAL  '!M8</f>
        <v>4</v>
      </c>
    </row>
    <row r="21" spans="1:4" ht="12.75">
      <c r="A21" s="16"/>
      <c r="B21" s="223"/>
      <c r="C21" s="89" t="s">
        <v>72</v>
      </c>
      <c r="D21" s="58">
        <f>'SOCIAL  '!M19</f>
        <v>3.5</v>
      </c>
    </row>
    <row r="22" spans="1:4" ht="12.75">
      <c r="A22" s="16"/>
      <c r="B22" s="223"/>
      <c r="C22" s="89" t="s">
        <v>77</v>
      </c>
      <c r="D22" s="58">
        <f>'SOCIAL  '!M30</f>
        <v>10</v>
      </c>
    </row>
    <row r="23" spans="1:4" ht="12.75">
      <c r="A23" s="16"/>
      <c r="B23" s="223"/>
      <c r="C23" s="89" t="s">
        <v>79</v>
      </c>
      <c r="D23" s="58">
        <f>'SOCIAL  '!M47</f>
        <v>3.25</v>
      </c>
    </row>
    <row r="24" spans="1:4" ht="15" customHeight="1" thickBot="1">
      <c r="A24" s="16"/>
      <c r="B24" s="223"/>
      <c r="C24" s="124" t="s">
        <v>85</v>
      </c>
      <c r="D24" s="125">
        <f>'SOCIAL  '!M64</f>
        <v>3</v>
      </c>
    </row>
    <row r="25" spans="1:4" ht="13.5" thickBot="1">
      <c r="A25" s="16"/>
      <c r="B25" s="224"/>
      <c r="C25" s="230">
        <f>SUM(D16:D24)</f>
        <v>39.3</v>
      </c>
      <c r="D25" s="231"/>
    </row>
    <row r="26" spans="1:5" ht="15">
      <c r="A26" s="16"/>
      <c r="B26" s="222" t="s">
        <v>10</v>
      </c>
      <c r="C26" s="134" t="s">
        <v>98</v>
      </c>
      <c r="D26" s="59">
        <f>GOVERNANCE!K26</f>
        <v>10</v>
      </c>
      <c r="E26" s="133"/>
    </row>
    <row r="27" spans="1:5" ht="15">
      <c r="A27" s="16"/>
      <c r="B27" s="223"/>
      <c r="C27" s="135" t="s">
        <v>99</v>
      </c>
      <c r="D27" s="58">
        <f>GOVERNANCE!K48</f>
        <v>7</v>
      </c>
      <c r="E27" s="133"/>
    </row>
    <row r="28" spans="1:5" ht="15">
      <c r="A28" s="16"/>
      <c r="B28" s="223"/>
      <c r="C28" s="135" t="s">
        <v>100</v>
      </c>
      <c r="D28" s="58">
        <f>GOVERNANCE!K64</f>
        <v>3.25</v>
      </c>
      <c r="E28" s="133"/>
    </row>
    <row r="29" spans="1:5" ht="15">
      <c r="A29" s="16"/>
      <c r="B29" s="223"/>
      <c r="C29" s="135" t="s">
        <v>101</v>
      </c>
      <c r="D29" s="58">
        <f>GOVERNANCE!K80</f>
        <v>5.5</v>
      </c>
      <c r="E29" s="133"/>
    </row>
    <row r="30" spans="1:5" ht="13.5" customHeight="1" thickBot="1">
      <c r="A30" s="16"/>
      <c r="B30" s="223"/>
      <c r="C30" s="136" t="s">
        <v>102</v>
      </c>
      <c r="D30" s="125">
        <f>GOVERNANCE!K93</f>
        <v>5.5</v>
      </c>
      <c r="E30" s="133"/>
    </row>
    <row r="31" spans="1:5" ht="13.5" thickBot="1">
      <c r="A31" s="16"/>
      <c r="B31" s="224"/>
      <c r="C31" s="230">
        <f>SUM(D26:D30)</f>
        <v>31.25</v>
      </c>
      <c r="D31" s="231"/>
      <c r="E31" s="133"/>
    </row>
    <row r="32" spans="1:5" ht="19.5" thickBot="1">
      <c r="A32" s="16"/>
      <c r="B32" s="177" t="s">
        <v>309</v>
      </c>
      <c r="C32" s="228">
        <f>SUM(C31,C25,C19,C9)</f>
        <v>109.3</v>
      </c>
      <c r="D32" s="229"/>
      <c r="E32" s="133"/>
    </row>
    <row r="33" spans="1:4" ht="12.75">
      <c r="A33" s="16"/>
      <c r="B33" s="16"/>
      <c r="C33" s="16"/>
      <c r="D33" s="18"/>
    </row>
    <row r="34" spans="1:4" ht="12.75">
      <c r="A34" s="16"/>
      <c r="B34" s="16"/>
      <c r="C34" s="16"/>
      <c r="D34" s="18"/>
    </row>
    <row r="35" spans="1:4" ht="12.75">
      <c r="A35" s="16"/>
      <c r="B35" s="16"/>
      <c r="C35" s="16"/>
      <c r="D35" s="18"/>
    </row>
    <row r="36" ht="12.75">
      <c r="A36" s="16"/>
    </row>
    <row r="37" ht="12.75">
      <c r="A37" s="16"/>
    </row>
    <row r="38" ht="12.75">
      <c r="A38" s="16"/>
    </row>
    <row r="39" ht="12.75">
      <c r="A39" s="16"/>
    </row>
  </sheetData>
  <sheetProtection/>
  <mergeCells count="9">
    <mergeCell ref="B10:B19"/>
    <mergeCell ref="B26:B31"/>
    <mergeCell ref="B20:B25"/>
    <mergeCell ref="B4:B9"/>
    <mergeCell ref="C32:D32"/>
    <mergeCell ref="C31:D31"/>
    <mergeCell ref="C9:D9"/>
    <mergeCell ref="C19:D19"/>
    <mergeCell ref="C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J26" sqref="J26"/>
    </sheetView>
  </sheetViews>
  <sheetFormatPr defaultColWidth="8.8515625" defaultRowHeight="12.75"/>
  <cols>
    <col min="1" max="1" width="8.8515625" style="2" customWidth="1"/>
    <col min="2" max="2" width="10.28125" style="2" customWidth="1"/>
    <col min="3" max="3" width="8.7109375" style="2" customWidth="1"/>
    <col min="4" max="4" width="29.421875" style="2" customWidth="1"/>
    <col min="5" max="5" width="3.8515625" style="2" customWidth="1"/>
    <col min="6" max="6" width="13.00390625" style="2" customWidth="1"/>
    <col min="7" max="9" width="8.8515625" style="2" customWidth="1"/>
    <col min="10" max="11" width="16.00390625" style="2" customWidth="1"/>
    <col min="12" max="16384" width="8.8515625" style="2" customWidth="1"/>
  </cols>
  <sheetData>
    <row r="1" spans="1:9" ht="13.5" thickBot="1">
      <c r="A1" s="1"/>
      <c r="B1" s="1"/>
      <c r="D1" s="234" t="s">
        <v>2</v>
      </c>
      <c r="E1" s="235"/>
      <c r="F1" s="236"/>
      <c r="G1" s="1"/>
      <c r="H1" s="1"/>
      <c r="I1" s="1"/>
    </row>
    <row r="2" spans="1:9" ht="12" thickBot="1">
      <c r="A2" s="1"/>
      <c r="B2" s="137"/>
      <c r="C2" s="137"/>
      <c r="D2" s="137"/>
      <c r="E2" s="137"/>
      <c r="F2" s="137"/>
      <c r="G2" s="137"/>
      <c r="H2" s="137"/>
      <c r="I2" s="137"/>
    </row>
    <row r="3" spans="1:12" ht="12" thickBot="1">
      <c r="A3" s="25"/>
      <c r="B3" s="48">
        <v>1</v>
      </c>
      <c r="C3" s="248" t="s">
        <v>98</v>
      </c>
      <c r="D3" s="249"/>
      <c r="E3" s="48"/>
      <c r="F3" s="48" t="s">
        <v>15</v>
      </c>
      <c r="G3" s="237" t="s">
        <v>93</v>
      </c>
      <c r="H3" s="238"/>
      <c r="I3" s="239"/>
      <c r="J3" s="9"/>
      <c r="K3" s="9"/>
      <c r="L3" s="9"/>
    </row>
    <row r="4" spans="1:12" ht="21.75" thickBot="1">
      <c r="A4" s="13"/>
      <c r="B4" s="9"/>
      <c r="C4" s="250">
        <f>K26</f>
        <v>10</v>
      </c>
      <c r="D4" s="240" t="s">
        <v>106</v>
      </c>
      <c r="E4" s="243">
        <f>IF(I6&lt;0,0,1)</f>
        <v>1</v>
      </c>
      <c r="F4" s="245"/>
      <c r="G4" s="39" t="s">
        <v>103</v>
      </c>
      <c r="H4" s="30" t="s">
        <v>104</v>
      </c>
      <c r="I4" s="30" t="s">
        <v>105</v>
      </c>
      <c r="J4" s="9"/>
      <c r="K4" s="9"/>
      <c r="L4" s="9"/>
    </row>
    <row r="5" spans="1:12" ht="13.5" customHeight="1" thickBot="1">
      <c r="A5" s="12"/>
      <c r="B5" s="9"/>
      <c r="C5" s="251"/>
      <c r="D5" s="241"/>
      <c r="E5" s="244"/>
      <c r="F5" s="246"/>
      <c r="G5" s="33">
        <v>10</v>
      </c>
      <c r="H5" s="34">
        <v>1</v>
      </c>
      <c r="I5" s="34">
        <v>-1</v>
      </c>
      <c r="J5" s="48" t="s">
        <v>0</v>
      </c>
      <c r="K5" s="10"/>
      <c r="L5" s="9"/>
    </row>
    <row r="6" spans="1:12" ht="13.5" customHeight="1" thickBot="1">
      <c r="A6" s="7"/>
      <c r="B6" s="9"/>
      <c r="C6" s="251"/>
      <c r="D6" s="242"/>
      <c r="E6" s="244"/>
      <c r="F6" s="247"/>
      <c r="G6" s="65">
        <v>10</v>
      </c>
      <c r="H6" s="65"/>
      <c r="I6" s="66"/>
      <c r="J6" s="101">
        <f>SUM(G6:I6)</f>
        <v>10</v>
      </c>
      <c r="K6" s="10"/>
      <c r="L6" s="9"/>
    </row>
    <row r="7" spans="1:12" ht="12" customHeight="1" thickBot="1">
      <c r="A7" s="7"/>
      <c r="B7" s="9"/>
      <c r="C7" s="251"/>
      <c r="D7" s="240" t="s">
        <v>107</v>
      </c>
      <c r="E7" s="243">
        <f>IF(I9&lt;0,0,1)</f>
        <v>1</v>
      </c>
      <c r="F7" s="245"/>
      <c r="G7" s="39" t="s">
        <v>103</v>
      </c>
      <c r="H7" s="30" t="s">
        <v>104</v>
      </c>
      <c r="I7" s="30" t="s">
        <v>105</v>
      </c>
      <c r="J7" s="10"/>
      <c r="K7" s="10"/>
      <c r="L7" s="9"/>
    </row>
    <row r="8" spans="1:12" ht="13.5" customHeight="1" thickBot="1">
      <c r="A8" s="7"/>
      <c r="B8" s="9"/>
      <c r="C8" s="251"/>
      <c r="D8" s="241"/>
      <c r="E8" s="244"/>
      <c r="F8" s="246"/>
      <c r="G8" s="33">
        <v>10</v>
      </c>
      <c r="H8" s="34">
        <v>1</v>
      </c>
      <c r="I8" s="34">
        <v>-1</v>
      </c>
      <c r="J8" s="48" t="s">
        <v>0</v>
      </c>
      <c r="K8" s="10"/>
      <c r="L8" s="9"/>
    </row>
    <row r="9" spans="1:12" ht="13.5" customHeight="1" thickBot="1">
      <c r="A9" s="7"/>
      <c r="B9" s="9"/>
      <c r="C9" s="251"/>
      <c r="D9" s="242"/>
      <c r="E9" s="244"/>
      <c r="F9" s="247"/>
      <c r="G9" s="68">
        <v>10</v>
      </c>
      <c r="H9" s="68"/>
      <c r="I9" s="79"/>
      <c r="J9" s="101">
        <f>SUM(G9:I9)</f>
        <v>10</v>
      </c>
      <c r="K9" s="9"/>
      <c r="L9" s="9"/>
    </row>
    <row r="10" spans="1:12" ht="12" customHeight="1" thickBot="1">
      <c r="A10" s="7"/>
      <c r="B10" s="23"/>
      <c r="C10" s="251"/>
      <c r="D10" s="240" t="s">
        <v>108</v>
      </c>
      <c r="E10" s="243">
        <f>IF(I12&lt;0,0,1)</f>
        <v>1</v>
      </c>
      <c r="F10" s="240"/>
      <c r="G10" s="39" t="s">
        <v>103</v>
      </c>
      <c r="H10" s="30" t="s">
        <v>104</v>
      </c>
      <c r="I10" s="30" t="s">
        <v>105</v>
      </c>
      <c r="J10" s="9"/>
      <c r="K10" s="9"/>
      <c r="L10" s="9"/>
    </row>
    <row r="11" spans="1:12" ht="13.5" customHeight="1" thickBot="1">
      <c r="A11" s="7"/>
      <c r="B11" s="9"/>
      <c r="C11" s="251"/>
      <c r="D11" s="241"/>
      <c r="E11" s="244"/>
      <c r="F11" s="241"/>
      <c r="G11" s="33">
        <v>10</v>
      </c>
      <c r="H11" s="34">
        <v>1</v>
      </c>
      <c r="I11" s="34">
        <v>-1</v>
      </c>
      <c r="J11" s="48" t="s">
        <v>0</v>
      </c>
      <c r="K11" s="9"/>
      <c r="L11" s="9"/>
    </row>
    <row r="12" spans="1:12" ht="13.5" customHeight="1" thickBot="1">
      <c r="A12" s="25"/>
      <c r="B12" s="9"/>
      <c r="C12" s="251"/>
      <c r="D12" s="242"/>
      <c r="E12" s="244"/>
      <c r="F12" s="242"/>
      <c r="G12" s="62">
        <v>10</v>
      </c>
      <c r="H12" s="68"/>
      <c r="I12" s="68"/>
      <c r="J12" s="101">
        <f>SUM(G12:I12)</f>
        <v>10</v>
      </c>
      <c r="K12" s="9"/>
      <c r="L12" s="9"/>
    </row>
    <row r="13" spans="1:12" ht="13.5" customHeight="1" thickBot="1">
      <c r="A13" s="25"/>
      <c r="B13" s="9"/>
      <c r="C13" s="251"/>
      <c r="D13" s="240" t="s">
        <v>109</v>
      </c>
      <c r="E13" s="243">
        <f>IF(I15&lt;0,0,1)</f>
        <v>1</v>
      </c>
      <c r="F13" s="245"/>
      <c r="G13" s="39" t="s">
        <v>103</v>
      </c>
      <c r="H13" s="30" t="s">
        <v>104</v>
      </c>
      <c r="I13" s="30" t="s">
        <v>105</v>
      </c>
      <c r="J13" s="10"/>
      <c r="K13" s="9"/>
      <c r="L13" s="9"/>
    </row>
    <row r="14" spans="1:12" ht="13.5" customHeight="1" thickBot="1">
      <c r="A14" s="25"/>
      <c r="B14" s="9"/>
      <c r="C14" s="251"/>
      <c r="D14" s="241"/>
      <c r="E14" s="244"/>
      <c r="F14" s="246"/>
      <c r="G14" s="33">
        <v>10</v>
      </c>
      <c r="H14" s="34">
        <v>1</v>
      </c>
      <c r="I14" s="34">
        <v>-1</v>
      </c>
      <c r="J14" s="48" t="s">
        <v>0</v>
      </c>
      <c r="K14" s="9"/>
      <c r="L14" s="9"/>
    </row>
    <row r="15" spans="1:12" ht="13.5" customHeight="1" thickBot="1">
      <c r="A15" s="25"/>
      <c r="B15" s="9"/>
      <c r="C15" s="251"/>
      <c r="D15" s="242"/>
      <c r="E15" s="244"/>
      <c r="F15" s="247"/>
      <c r="G15" s="68">
        <v>10</v>
      </c>
      <c r="H15" s="68"/>
      <c r="I15" s="79"/>
      <c r="J15" s="101">
        <f>SUM(G15:I15)</f>
        <v>10</v>
      </c>
      <c r="K15" s="9"/>
      <c r="L15" s="9"/>
    </row>
    <row r="16" spans="1:12" ht="13.5" customHeight="1" thickBot="1">
      <c r="A16" s="25"/>
      <c r="B16" s="9"/>
      <c r="C16" s="251"/>
      <c r="D16" s="240" t="s">
        <v>110</v>
      </c>
      <c r="E16" s="243">
        <f>IF(I18&lt;0,0,1)</f>
        <v>1</v>
      </c>
      <c r="F16" s="245"/>
      <c r="G16" s="39" t="s">
        <v>103</v>
      </c>
      <c r="H16" s="30" t="s">
        <v>104</v>
      </c>
      <c r="I16" s="30" t="s">
        <v>105</v>
      </c>
      <c r="J16" s="10"/>
      <c r="K16" s="9"/>
      <c r="L16" s="9"/>
    </row>
    <row r="17" spans="1:12" ht="13.5" customHeight="1" thickBot="1">
      <c r="A17" s="25"/>
      <c r="B17" s="9"/>
      <c r="C17" s="251"/>
      <c r="D17" s="241"/>
      <c r="E17" s="244"/>
      <c r="F17" s="246"/>
      <c r="G17" s="33">
        <v>10</v>
      </c>
      <c r="H17" s="34">
        <v>1</v>
      </c>
      <c r="I17" s="34">
        <v>-1</v>
      </c>
      <c r="J17" s="48" t="s">
        <v>0</v>
      </c>
      <c r="K17" s="9"/>
      <c r="L17" s="9"/>
    </row>
    <row r="18" spans="1:12" ht="13.5" customHeight="1" thickBot="1">
      <c r="A18" s="25"/>
      <c r="B18" s="9"/>
      <c r="C18" s="251"/>
      <c r="D18" s="242"/>
      <c r="E18" s="244"/>
      <c r="F18" s="247"/>
      <c r="G18" s="68">
        <v>10</v>
      </c>
      <c r="H18" s="68"/>
      <c r="I18" s="79"/>
      <c r="J18" s="101">
        <f>SUM(G18:I18)</f>
        <v>10</v>
      </c>
      <c r="K18" s="9"/>
      <c r="L18" s="9"/>
    </row>
    <row r="19" spans="1:12" ht="16.5" customHeight="1" thickBot="1">
      <c r="A19" s="25"/>
      <c r="B19" s="9"/>
      <c r="C19" s="251"/>
      <c r="D19" s="240" t="s">
        <v>111</v>
      </c>
      <c r="E19" s="243">
        <f>IF(I21&lt;0,0,1)</f>
        <v>1</v>
      </c>
      <c r="F19" s="245"/>
      <c r="G19" s="39" t="s">
        <v>103</v>
      </c>
      <c r="H19" s="30" t="s">
        <v>104</v>
      </c>
      <c r="I19" s="30" t="s">
        <v>105</v>
      </c>
      <c r="J19" s="10"/>
      <c r="K19" s="9"/>
      <c r="L19" s="9"/>
    </row>
    <row r="20" spans="1:12" ht="16.5" customHeight="1" thickBot="1">
      <c r="A20" s="25"/>
      <c r="B20" s="9"/>
      <c r="C20" s="251"/>
      <c r="D20" s="241"/>
      <c r="E20" s="244"/>
      <c r="F20" s="246"/>
      <c r="G20" s="33">
        <v>10</v>
      </c>
      <c r="H20" s="34">
        <v>1</v>
      </c>
      <c r="I20" s="34">
        <v>-1</v>
      </c>
      <c r="J20" s="48" t="s">
        <v>0</v>
      </c>
      <c r="K20" s="9"/>
      <c r="L20" s="9"/>
    </row>
    <row r="21" spans="1:12" ht="16.5" customHeight="1" thickBot="1">
      <c r="A21" s="25"/>
      <c r="B21" s="9"/>
      <c r="C21" s="251"/>
      <c r="D21" s="242"/>
      <c r="E21" s="244"/>
      <c r="F21" s="247"/>
      <c r="G21" s="68">
        <v>10</v>
      </c>
      <c r="H21" s="68"/>
      <c r="I21" s="79"/>
      <c r="J21" s="101">
        <f>SUM(G21:I21)</f>
        <v>10</v>
      </c>
      <c r="K21" s="9"/>
      <c r="L21" s="9"/>
    </row>
    <row r="22" spans="1:12" ht="19.5" customHeight="1" thickBot="1">
      <c r="A22" s="25"/>
      <c r="B22" s="9"/>
      <c r="C22" s="251"/>
      <c r="D22" s="240" t="s">
        <v>112</v>
      </c>
      <c r="E22" s="243">
        <f>IF(I24&lt;0,0,1)</f>
        <v>1</v>
      </c>
      <c r="F22" s="240"/>
      <c r="G22" s="39" t="s">
        <v>103</v>
      </c>
      <c r="H22" s="30" t="s">
        <v>104</v>
      </c>
      <c r="I22" s="30" t="s">
        <v>105</v>
      </c>
      <c r="J22" s="148"/>
      <c r="K22" s="9"/>
      <c r="L22" s="9"/>
    </row>
    <row r="23" spans="1:12" ht="19.5" customHeight="1" thickBot="1">
      <c r="A23" s="25"/>
      <c r="B23" s="9"/>
      <c r="C23" s="251"/>
      <c r="D23" s="241"/>
      <c r="E23" s="244"/>
      <c r="F23" s="241"/>
      <c r="G23" s="33">
        <v>10</v>
      </c>
      <c r="H23" s="34">
        <v>1</v>
      </c>
      <c r="I23" s="34">
        <v>-1</v>
      </c>
      <c r="J23" s="48" t="s">
        <v>0</v>
      </c>
      <c r="K23" s="9"/>
      <c r="L23" s="9"/>
    </row>
    <row r="24" spans="1:12" ht="19.5" customHeight="1" thickBot="1">
      <c r="A24" s="25"/>
      <c r="B24" s="9"/>
      <c r="C24" s="252"/>
      <c r="D24" s="242"/>
      <c r="E24" s="244"/>
      <c r="F24" s="242"/>
      <c r="G24" s="62">
        <v>10</v>
      </c>
      <c r="H24" s="68"/>
      <c r="I24" s="68"/>
      <c r="J24" s="101">
        <f>SUM(G24:I24)</f>
        <v>10</v>
      </c>
      <c r="K24" s="9"/>
      <c r="L24" s="9"/>
    </row>
    <row r="25" spans="1:12" ht="14.25" customHeight="1" thickBot="1">
      <c r="A25" s="7"/>
      <c r="B25" s="9"/>
      <c r="C25" s="90"/>
      <c r="D25" s="90"/>
      <c r="E25" s="104"/>
      <c r="F25" s="232"/>
      <c r="G25" s="233"/>
      <c r="H25" s="233"/>
      <c r="I25" s="233"/>
      <c r="J25" s="114" t="s">
        <v>95</v>
      </c>
      <c r="K25" s="114" t="s">
        <v>94</v>
      </c>
      <c r="L25" s="96"/>
    </row>
    <row r="26" spans="1:12" ht="12" thickBot="1">
      <c r="A26" s="7"/>
      <c r="B26" s="9"/>
      <c r="C26" s="9"/>
      <c r="D26" s="3"/>
      <c r="E26" s="49">
        <f>SUM(E4:E24)</f>
        <v>7</v>
      </c>
      <c r="F26" s="48" t="s">
        <v>5</v>
      </c>
      <c r="G26" s="131">
        <f>G6+G9+G12+G15+G18+G21+G24</f>
        <v>70</v>
      </c>
      <c r="H26" s="131">
        <f>H6+H9+H12+H15+H18+H21+H24</f>
        <v>0</v>
      </c>
      <c r="I26" s="131">
        <f>I6+I9+I12+I15+I18+I21+I24</f>
        <v>0</v>
      </c>
      <c r="J26" s="149">
        <f>SUM(G26:H26)</f>
        <v>70</v>
      </c>
      <c r="K26" s="132">
        <f>J26/E26</f>
        <v>10</v>
      </c>
      <c r="L26" s="9"/>
    </row>
    <row r="27" spans="1:9" ht="12" thickBot="1">
      <c r="A27" s="7"/>
      <c r="B27" s="92"/>
      <c r="C27" s="145"/>
      <c r="D27" s="145"/>
      <c r="E27" s="145"/>
      <c r="F27" s="145"/>
      <c r="G27" s="143"/>
      <c r="H27" s="143"/>
      <c r="I27" s="143"/>
    </row>
    <row r="28" spans="1:11" ht="12" thickBot="1">
      <c r="A28" s="7"/>
      <c r="B28" s="48">
        <v>2</v>
      </c>
      <c r="C28" s="248" t="s">
        <v>99</v>
      </c>
      <c r="D28" s="249"/>
      <c r="E28" s="48"/>
      <c r="F28" s="48" t="s">
        <v>15</v>
      </c>
      <c r="G28" s="237" t="s">
        <v>93</v>
      </c>
      <c r="H28" s="238"/>
      <c r="I28" s="239"/>
      <c r="J28" s="9"/>
      <c r="K28" s="9"/>
    </row>
    <row r="29" spans="1:11" ht="21.75" thickBot="1">
      <c r="A29" s="25"/>
      <c r="B29" s="9"/>
      <c r="C29" s="250">
        <f>K48</f>
        <v>7</v>
      </c>
      <c r="D29" s="240" t="s">
        <v>113</v>
      </c>
      <c r="E29" s="243">
        <f>IF(I31&lt;0,0,1)</f>
        <v>1</v>
      </c>
      <c r="F29" s="245"/>
      <c r="G29" s="39" t="s">
        <v>103</v>
      </c>
      <c r="H29" s="30" t="s">
        <v>104</v>
      </c>
      <c r="I29" s="30" t="s">
        <v>105</v>
      </c>
      <c r="J29" s="9"/>
      <c r="K29" s="9"/>
    </row>
    <row r="30" spans="1:11" ht="12" thickBot="1">
      <c r="A30" s="7"/>
      <c r="B30" s="9"/>
      <c r="C30" s="251"/>
      <c r="D30" s="241"/>
      <c r="E30" s="244"/>
      <c r="F30" s="246"/>
      <c r="G30" s="33">
        <v>10</v>
      </c>
      <c r="H30" s="34">
        <v>1</v>
      </c>
      <c r="I30" s="34">
        <v>-1</v>
      </c>
      <c r="J30" s="48" t="s">
        <v>0</v>
      </c>
      <c r="K30" s="10"/>
    </row>
    <row r="31" spans="1:11" ht="12" thickBot="1">
      <c r="A31" s="12"/>
      <c r="B31" s="9"/>
      <c r="C31" s="251"/>
      <c r="D31" s="242"/>
      <c r="E31" s="244"/>
      <c r="F31" s="247"/>
      <c r="G31" s="65"/>
      <c r="H31" s="65">
        <v>1</v>
      </c>
      <c r="I31" s="66"/>
      <c r="J31" s="101">
        <f>SUM(G31:I31)</f>
        <v>1</v>
      </c>
      <c r="K31" s="10"/>
    </row>
    <row r="32" spans="1:11" ht="21.75" thickBot="1">
      <c r="A32" s="7"/>
      <c r="B32" s="9"/>
      <c r="C32" s="251"/>
      <c r="D32" s="240" t="s">
        <v>114</v>
      </c>
      <c r="E32" s="243">
        <f>IF(I34&lt;0,0,1)</f>
        <v>1</v>
      </c>
      <c r="F32" s="245"/>
      <c r="G32" s="39" t="s">
        <v>103</v>
      </c>
      <c r="H32" s="30" t="s">
        <v>104</v>
      </c>
      <c r="I32" s="30" t="s">
        <v>105</v>
      </c>
      <c r="J32" s="10"/>
      <c r="K32" s="10"/>
    </row>
    <row r="33" spans="1:11" ht="12" thickBot="1">
      <c r="A33" s="7"/>
      <c r="B33" s="9"/>
      <c r="C33" s="251"/>
      <c r="D33" s="241"/>
      <c r="E33" s="244"/>
      <c r="F33" s="246"/>
      <c r="G33" s="33">
        <v>10</v>
      </c>
      <c r="H33" s="34">
        <v>1</v>
      </c>
      <c r="I33" s="34">
        <v>-1</v>
      </c>
      <c r="J33" s="48" t="s">
        <v>0</v>
      </c>
      <c r="K33" s="10"/>
    </row>
    <row r="34" spans="1:11" ht="12" thickBot="1">
      <c r="A34" s="7"/>
      <c r="B34" s="9"/>
      <c r="C34" s="251"/>
      <c r="D34" s="242"/>
      <c r="E34" s="244"/>
      <c r="F34" s="247"/>
      <c r="G34" s="68"/>
      <c r="H34" s="68">
        <v>1</v>
      </c>
      <c r="I34" s="79"/>
      <c r="J34" s="101">
        <f>SUM(G34:I34)</f>
        <v>1</v>
      </c>
      <c r="K34" s="9"/>
    </row>
    <row r="35" spans="1:11" ht="21.75" thickBot="1">
      <c r="A35" s="7"/>
      <c r="B35" s="9"/>
      <c r="C35" s="251"/>
      <c r="D35" s="240" t="s">
        <v>115</v>
      </c>
      <c r="E35" s="243">
        <f>IF(I37&lt;0,0,1)</f>
        <v>1</v>
      </c>
      <c r="F35" s="240"/>
      <c r="G35" s="39" t="s">
        <v>103</v>
      </c>
      <c r="H35" s="30" t="s">
        <v>104</v>
      </c>
      <c r="I35" s="30" t="s">
        <v>105</v>
      </c>
      <c r="J35" s="9"/>
      <c r="K35" s="9"/>
    </row>
    <row r="36" spans="1:11" ht="12" thickBot="1">
      <c r="A36" s="7"/>
      <c r="B36" s="9"/>
      <c r="C36" s="251"/>
      <c r="D36" s="241"/>
      <c r="E36" s="244"/>
      <c r="F36" s="241"/>
      <c r="G36" s="33">
        <v>10</v>
      </c>
      <c r="H36" s="34">
        <v>1</v>
      </c>
      <c r="I36" s="34">
        <v>-1</v>
      </c>
      <c r="J36" s="48" t="s">
        <v>0</v>
      </c>
      <c r="K36" s="9"/>
    </row>
    <row r="37" spans="1:11" ht="12" thickBot="1">
      <c r="A37" s="7"/>
      <c r="B37" s="9"/>
      <c r="C37" s="251"/>
      <c r="D37" s="242"/>
      <c r="E37" s="244"/>
      <c r="F37" s="242"/>
      <c r="G37" s="62">
        <v>10</v>
      </c>
      <c r="H37" s="68"/>
      <c r="I37" s="68"/>
      <c r="J37" s="101">
        <f>SUM(G37:I37)</f>
        <v>10</v>
      </c>
      <c r="K37" s="9"/>
    </row>
    <row r="38" spans="1:11" ht="21.75" thickBot="1">
      <c r="A38" s="7"/>
      <c r="B38" s="9"/>
      <c r="C38" s="251"/>
      <c r="D38" s="240" t="s">
        <v>116</v>
      </c>
      <c r="E38" s="243">
        <f>IF(I40&lt;0,0,1)</f>
        <v>1</v>
      </c>
      <c r="F38" s="245"/>
      <c r="G38" s="39" t="s">
        <v>103</v>
      </c>
      <c r="H38" s="30" t="s">
        <v>104</v>
      </c>
      <c r="I38" s="30" t="s">
        <v>105</v>
      </c>
      <c r="J38" s="10"/>
      <c r="K38" s="9"/>
    </row>
    <row r="39" spans="1:11" ht="12" thickBot="1">
      <c r="A39" s="7"/>
      <c r="B39" s="9"/>
      <c r="C39" s="251"/>
      <c r="D39" s="241"/>
      <c r="E39" s="244"/>
      <c r="F39" s="246"/>
      <c r="G39" s="33">
        <v>10</v>
      </c>
      <c r="H39" s="34">
        <v>1</v>
      </c>
      <c r="I39" s="34">
        <v>-1</v>
      </c>
      <c r="J39" s="48" t="s">
        <v>0</v>
      </c>
      <c r="K39" s="9"/>
    </row>
    <row r="40" spans="1:11" ht="12" thickBot="1">
      <c r="A40" s="7"/>
      <c r="B40" s="9"/>
      <c r="C40" s="251"/>
      <c r="D40" s="242"/>
      <c r="E40" s="244"/>
      <c r="F40" s="247"/>
      <c r="G40" s="68">
        <v>10</v>
      </c>
      <c r="H40" s="68"/>
      <c r="I40" s="79"/>
      <c r="J40" s="101">
        <f>SUM(G40:I40)</f>
        <v>10</v>
      </c>
      <c r="K40" s="9"/>
    </row>
    <row r="41" spans="1:11" ht="21.75" thickBot="1">
      <c r="A41" s="7"/>
      <c r="B41" s="23"/>
      <c r="C41" s="251"/>
      <c r="D41" s="240" t="s">
        <v>121</v>
      </c>
      <c r="E41" s="243">
        <f>IF(I43&lt;0,0,1)</f>
        <v>1</v>
      </c>
      <c r="F41" s="240"/>
      <c r="G41" s="39" t="s">
        <v>103</v>
      </c>
      <c r="H41" s="30" t="s">
        <v>104</v>
      </c>
      <c r="I41" s="30" t="s">
        <v>105</v>
      </c>
      <c r="J41" s="9"/>
      <c r="K41" s="9"/>
    </row>
    <row r="42" spans="1:11" ht="12" thickBot="1">
      <c r="A42" s="7"/>
      <c r="B42" s="9"/>
      <c r="C42" s="251"/>
      <c r="D42" s="241"/>
      <c r="E42" s="244"/>
      <c r="F42" s="241"/>
      <c r="G42" s="33">
        <v>10</v>
      </c>
      <c r="H42" s="34">
        <v>1</v>
      </c>
      <c r="I42" s="34">
        <v>-1</v>
      </c>
      <c r="J42" s="48" t="s">
        <v>0</v>
      </c>
      <c r="K42" s="9"/>
    </row>
    <row r="43" spans="1:11" ht="12" thickBot="1">
      <c r="A43" s="7"/>
      <c r="B43" s="9"/>
      <c r="C43" s="251"/>
      <c r="D43" s="242"/>
      <c r="E43" s="244"/>
      <c r="F43" s="242"/>
      <c r="G43" s="62">
        <v>10</v>
      </c>
      <c r="H43" s="68"/>
      <c r="I43" s="68"/>
      <c r="J43" s="101">
        <f>SUM(G43:I43)</f>
        <v>10</v>
      </c>
      <c r="K43" s="9"/>
    </row>
    <row r="44" spans="1:11" ht="18.75" customHeight="1" thickBot="1">
      <c r="A44" s="7"/>
      <c r="B44" s="9"/>
      <c r="C44" s="251"/>
      <c r="D44" s="240" t="s">
        <v>122</v>
      </c>
      <c r="E44" s="243">
        <f>IF(I46&lt;0,0,1)</f>
        <v>1</v>
      </c>
      <c r="F44" s="245"/>
      <c r="G44" s="39" t="s">
        <v>103</v>
      </c>
      <c r="H44" s="30" t="s">
        <v>104</v>
      </c>
      <c r="I44" s="30" t="s">
        <v>105</v>
      </c>
      <c r="J44" s="10"/>
      <c r="K44" s="9"/>
    </row>
    <row r="45" spans="1:11" ht="18.75" customHeight="1" thickBot="1">
      <c r="A45" s="7"/>
      <c r="B45" s="9"/>
      <c r="C45" s="251"/>
      <c r="D45" s="241"/>
      <c r="E45" s="244"/>
      <c r="F45" s="246"/>
      <c r="G45" s="33">
        <v>10</v>
      </c>
      <c r="H45" s="34">
        <v>1</v>
      </c>
      <c r="I45" s="34">
        <v>-1</v>
      </c>
      <c r="J45" s="48" t="s">
        <v>0</v>
      </c>
      <c r="K45" s="9"/>
    </row>
    <row r="46" spans="1:11" ht="18.75" customHeight="1" thickBot="1">
      <c r="A46" s="7"/>
      <c r="B46" s="9"/>
      <c r="C46" s="252"/>
      <c r="D46" s="242"/>
      <c r="E46" s="244"/>
      <c r="F46" s="247"/>
      <c r="G46" s="68">
        <v>10</v>
      </c>
      <c r="H46" s="68"/>
      <c r="I46" s="79"/>
      <c r="J46" s="101">
        <f>SUM(G46:I46)</f>
        <v>10</v>
      </c>
      <c r="K46" s="9"/>
    </row>
    <row r="47" spans="1:11" ht="21.75" thickBot="1">
      <c r="A47" s="7"/>
      <c r="B47" s="9"/>
      <c r="C47" s="90"/>
      <c r="D47" s="90"/>
      <c r="E47" s="104"/>
      <c r="F47" s="232"/>
      <c r="G47" s="233"/>
      <c r="H47" s="233"/>
      <c r="I47" s="233"/>
      <c r="J47" s="114" t="s">
        <v>95</v>
      </c>
      <c r="K47" s="114" t="s">
        <v>94</v>
      </c>
    </row>
    <row r="48" spans="1:11" ht="12" thickBot="1">
      <c r="A48" s="7"/>
      <c r="B48" s="9"/>
      <c r="C48" s="9"/>
      <c r="D48" s="3"/>
      <c r="E48" s="49">
        <f>SUM(E29:E46)</f>
        <v>6</v>
      </c>
      <c r="F48" s="48" t="s">
        <v>5</v>
      </c>
      <c r="G48" s="131">
        <f>G31+G34+G43+G46+G37+G40</f>
        <v>40</v>
      </c>
      <c r="H48" s="131">
        <f>H31+H34+H43+H46+H37+H40</f>
        <v>2</v>
      </c>
      <c r="I48" s="131">
        <f>I31+I34+I43+I46+I37+I40</f>
        <v>0</v>
      </c>
      <c r="J48" s="149">
        <f>SUM(G48:H48)</f>
        <v>42</v>
      </c>
      <c r="K48" s="132">
        <f>J48/E48</f>
        <v>7</v>
      </c>
    </row>
    <row r="49" spans="1:9" ht="12" thickBot="1">
      <c r="A49" s="7"/>
      <c r="B49" s="92"/>
      <c r="C49" s="92"/>
      <c r="D49" s="144"/>
      <c r="E49" s="90"/>
      <c r="F49" s="91"/>
      <c r="G49" s="90"/>
      <c r="H49" s="90"/>
      <c r="I49" s="90"/>
    </row>
    <row r="50" spans="1:11" ht="12" thickBot="1">
      <c r="A50" s="13"/>
      <c r="B50" s="48">
        <v>3</v>
      </c>
      <c r="C50" s="248" t="s">
        <v>100</v>
      </c>
      <c r="D50" s="249"/>
      <c r="E50" s="48"/>
      <c r="F50" s="48" t="s">
        <v>15</v>
      </c>
      <c r="G50" s="237" t="s">
        <v>93</v>
      </c>
      <c r="H50" s="238"/>
      <c r="I50" s="239"/>
      <c r="J50" s="9"/>
      <c r="K50" s="9"/>
    </row>
    <row r="51" spans="1:11" ht="21.75" thickBot="1">
      <c r="A51" s="26"/>
      <c r="B51" s="9"/>
      <c r="C51" s="250">
        <f>K64</f>
        <v>3.25</v>
      </c>
      <c r="D51" s="240" t="s">
        <v>117</v>
      </c>
      <c r="E51" s="243">
        <f>IF(I53&lt;0,0,1)</f>
        <v>1</v>
      </c>
      <c r="F51" s="245"/>
      <c r="G51" s="39" t="s">
        <v>103</v>
      </c>
      <c r="H51" s="30" t="s">
        <v>104</v>
      </c>
      <c r="I51" s="30" t="s">
        <v>105</v>
      </c>
      <c r="J51" s="9"/>
      <c r="K51" s="9"/>
    </row>
    <row r="52" spans="1:11" ht="12" thickBot="1">
      <c r="A52" s="26"/>
      <c r="B52" s="9"/>
      <c r="C52" s="251"/>
      <c r="D52" s="241"/>
      <c r="E52" s="244"/>
      <c r="F52" s="246"/>
      <c r="G52" s="33">
        <v>10</v>
      </c>
      <c r="H52" s="34">
        <v>1</v>
      </c>
      <c r="I52" s="34">
        <v>-1</v>
      </c>
      <c r="J52" s="48" t="s">
        <v>0</v>
      </c>
      <c r="K52" s="10"/>
    </row>
    <row r="53" spans="1:11" ht="12" thickBot="1">
      <c r="A53" s="26"/>
      <c r="B53" s="9"/>
      <c r="C53" s="251"/>
      <c r="D53" s="242"/>
      <c r="E53" s="244"/>
      <c r="F53" s="247"/>
      <c r="G53" s="65"/>
      <c r="H53" s="65">
        <v>1</v>
      </c>
      <c r="I53" s="66"/>
      <c r="J53" s="101">
        <f>SUM(G53:I53)</f>
        <v>1</v>
      </c>
      <c r="K53" s="10"/>
    </row>
    <row r="54" spans="1:11" ht="21.75" thickBot="1">
      <c r="A54" s="26"/>
      <c r="B54" s="9"/>
      <c r="C54" s="251"/>
      <c r="D54" s="240" t="s">
        <v>118</v>
      </c>
      <c r="E54" s="243">
        <f>IF(I56&lt;0,0,1)</f>
        <v>1</v>
      </c>
      <c r="F54" s="245"/>
      <c r="G54" s="39" t="s">
        <v>103</v>
      </c>
      <c r="H54" s="30" t="s">
        <v>104</v>
      </c>
      <c r="I54" s="30" t="s">
        <v>105</v>
      </c>
      <c r="J54" s="10"/>
      <c r="K54" s="10"/>
    </row>
    <row r="55" spans="1:11" ht="12" thickBot="1">
      <c r="A55" s="26"/>
      <c r="B55" s="9"/>
      <c r="C55" s="251"/>
      <c r="D55" s="241"/>
      <c r="E55" s="244"/>
      <c r="F55" s="246"/>
      <c r="G55" s="33">
        <v>10</v>
      </c>
      <c r="H55" s="34">
        <v>1</v>
      </c>
      <c r="I55" s="34">
        <v>-1</v>
      </c>
      <c r="J55" s="48" t="s">
        <v>0</v>
      </c>
      <c r="K55" s="10"/>
    </row>
    <row r="56" spans="1:11" ht="12" thickBot="1">
      <c r="A56" s="26"/>
      <c r="B56" s="9"/>
      <c r="C56" s="251"/>
      <c r="D56" s="242"/>
      <c r="E56" s="244"/>
      <c r="F56" s="247"/>
      <c r="G56" s="68"/>
      <c r="H56" s="68">
        <v>1</v>
      </c>
      <c r="I56" s="79"/>
      <c r="J56" s="101">
        <f>SUM(G56:I56)</f>
        <v>1</v>
      </c>
      <c r="K56" s="9"/>
    </row>
    <row r="57" spans="1:11" ht="21.75" thickBot="1">
      <c r="A57" s="26"/>
      <c r="B57" s="23"/>
      <c r="C57" s="251"/>
      <c r="D57" s="240" t="s">
        <v>119</v>
      </c>
      <c r="E57" s="243">
        <f>IF(I59&lt;0,0,1)</f>
        <v>1</v>
      </c>
      <c r="F57" s="240"/>
      <c r="G57" s="39" t="s">
        <v>103</v>
      </c>
      <c r="H57" s="30" t="s">
        <v>104</v>
      </c>
      <c r="I57" s="30" t="s">
        <v>105</v>
      </c>
      <c r="J57" s="9"/>
      <c r="K57" s="9"/>
    </row>
    <row r="58" spans="1:11" ht="12" thickBot="1">
      <c r="A58" s="26"/>
      <c r="B58" s="9"/>
      <c r="C58" s="251"/>
      <c r="D58" s="241"/>
      <c r="E58" s="244"/>
      <c r="F58" s="241"/>
      <c r="G58" s="33">
        <v>10</v>
      </c>
      <c r="H58" s="34">
        <v>1</v>
      </c>
      <c r="I58" s="34">
        <v>-1</v>
      </c>
      <c r="J58" s="48" t="s">
        <v>0</v>
      </c>
      <c r="K58" s="9"/>
    </row>
    <row r="59" spans="1:11" ht="12" thickBot="1">
      <c r="A59" s="26"/>
      <c r="B59" s="9"/>
      <c r="C59" s="251"/>
      <c r="D59" s="242"/>
      <c r="E59" s="244"/>
      <c r="F59" s="242"/>
      <c r="G59" s="62"/>
      <c r="H59" s="68">
        <v>1</v>
      </c>
      <c r="I59" s="68"/>
      <c r="J59" s="101">
        <f>SUM(G59:I59)</f>
        <v>1</v>
      </c>
      <c r="K59" s="9"/>
    </row>
    <row r="60" spans="1:11" ht="21.75" thickBot="1">
      <c r="A60" s="26"/>
      <c r="B60" s="9"/>
      <c r="C60" s="251"/>
      <c r="D60" s="240" t="s">
        <v>120</v>
      </c>
      <c r="E60" s="243">
        <f>IF(I62&lt;0,0,1)</f>
        <v>1</v>
      </c>
      <c r="F60" s="245"/>
      <c r="G60" s="39" t="s">
        <v>103</v>
      </c>
      <c r="H60" s="30" t="s">
        <v>104</v>
      </c>
      <c r="I60" s="30" t="s">
        <v>105</v>
      </c>
      <c r="J60" s="10"/>
      <c r="K60" s="9"/>
    </row>
    <row r="61" spans="1:11" ht="12" thickBot="1">
      <c r="A61" s="26"/>
      <c r="B61" s="9"/>
      <c r="C61" s="251"/>
      <c r="D61" s="241"/>
      <c r="E61" s="244"/>
      <c r="F61" s="246"/>
      <c r="G61" s="33">
        <v>10</v>
      </c>
      <c r="H61" s="34">
        <v>1</v>
      </c>
      <c r="I61" s="34">
        <v>-1</v>
      </c>
      <c r="J61" s="48" t="s">
        <v>0</v>
      </c>
      <c r="K61" s="9"/>
    </row>
    <row r="62" spans="1:11" ht="12" thickBot="1">
      <c r="A62" s="26"/>
      <c r="B62" s="9"/>
      <c r="C62" s="252"/>
      <c r="D62" s="242"/>
      <c r="E62" s="244"/>
      <c r="F62" s="247"/>
      <c r="G62" s="68">
        <v>10</v>
      </c>
      <c r="H62" s="68"/>
      <c r="I62" s="79"/>
      <c r="J62" s="101">
        <f>SUM(G62:I62)</f>
        <v>10</v>
      </c>
      <c r="K62" s="9"/>
    </row>
    <row r="63" spans="1:11" ht="21.75" thickBot="1">
      <c r="A63" s="26"/>
      <c r="B63" s="9"/>
      <c r="C63" s="90"/>
      <c r="D63" s="90"/>
      <c r="E63" s="104"/>
      <c r="F63" s="232"/>
      <c r="G63" s="233"/>
      <c r="H63" s="233"/>
      <c r="I63" s="233"/>
      <c r="J63" s="114" t="s">
        <v>95</v>
      </c>
      <c r="K63" s="114" t="s">
        <v>94</v>
      </c>
    </row>
    <row r="64" spans="1:11" ht="12" thickBot="1">
      <c r="A64" s="26"/>
      <c r="B64" s="9"/>
      <c r="C64" s="9"/>
      <c r="D64" s="3"/>
      <c r="E64" s="49">
        <f>SUM(E51:E62)</f>
        <v>4</v>
      </c>
      <c r="F64" s="48" t="s">
        <v>5</v>
      </c>
      <c r="G64" s="131">
        <f>G53+G56+G59+G62</f>
        <v>10</v>
      </c>
      <c r="H64" s="131">
        <f>H53+H56+H59+H62</f>
        <v>3</v>
      </c>
      <c r="I64" s="131">
        <f>I53+I56+I59+I62</f>
        <v>0</v>
      </c>
      <c r="J64" s="149">
        <f>SUM(G64:H64)</f>
        <v>13</v>
      </c>
      <c r="K64" s="132">
        <f>J64/E64</f>
        <v>3.25</v>
      </c>
    </row>
    <row r="65" spans="1:9" ht="12" thickBot="1">
      <c r="A65" s="26"/>
      <c r="B65" s="92"/>
      <c r="C65" s="145"/>
      <c r="D65" s="145"/>
      <c r="E65" s="145"/>
      <c r="F65" s="145"/>
      <c r="G65" s="141"/>
      <c r="H65" s="142"/>
      <c r="I65" s="142"/>
    </row>
    <row r="66" spans="1:11" ht="12" thickBot="1">
      <c r="A66" s="26"/>
      <c r="B66" s="48">
        <v>4</v>
      </c>
      <c r="C66" s="248" t="s">
        <v>101</v>
      </c>
      <c r="D66" s="249"/>
      <c r="E66" s="48"/>
      <c r="F66" s="48" t="s">
        <v>15</v>
      </c>
      <c r="G66" s="237" t="s">
        <v>93</v>
      </c>
      <c r="H66" s="238"/>
      <c r="I66" s="239"/>
      <c r="J66" s="9"/>
      <c r="K66" s="9"/>
    </row>
    <row r="67" spans="1:11" ht="21.75" thickBot="1">
      <c r="A67" s="26"/>
      <c r="B67" s="9"/>
      <c r="C67" s="250">
        <f>K80</f>
        <v>5.5</v>
      </c>
      <c r="D67" s="240" t="s">
        <v>123</v>
      </c>
      <c r="E67" s="243">
        <f>IF(I69&lt;0,0,1)</f>
        <v>1</v>
      </c>
      <c r="F67" s="245"/>
      <c r="G67" s="39" t="s">
        <v>103</v>
      </c>
      <c r="H67" s="30" t="s">
        <v>104</v>
      </c>
      <c r="I67" s="30" t="s">
        <v>105</v>
      </c>
      <c r="J67" s="9"/>
      <c r="K67" s="9"/>
    </row>
    <row r="68" spans="1:11" ht="12" thickBot="1">
      <c r="A68" s="26"/>
      <c r="B68" s="9"/>
      <c r="C68" s="251"/>
      <c r="D68" s="241"/>
      <c r="E68" s="244"/>
      <c r="F68" s="246"/>
      <c r="G68" s="33">
        <v>10</v>
      </c>
      <c r="H68" s="34">
        <v>1</v>
      </c>
      <c r="I68" s="34">
        <v>-1</v>
      </c>
      <c r="J68" s="48" t="s">
        <v>0</v>
      </c>
      <c r="K68" s="10"/>
    </row>
    <row r="69" spans="1:11" ht="12" thickBot="1">
      <c r="A69" s="26"/>
      <c r="B69" s="9"/>
      <c r="C69" s="251"/>
      <c r="D69" s="242"/>
      <c r="E69" s="244"/>
      <c r="F69" s="247"/>
      <c r="G69" s="65"/>
      <c r="H69" s="65">
        <v>1</v>
      </c>
      <c r="I69" s="66"/>
      <c r="J69" s="101">
        <f>SUM(G69:I69)</f>
        <v>1</v>
      </c>
      <c r="K69" s="10"/>
    </row>
    <row r="70" spans="1:11" ht="21.75" thickBot="1">
      <c r="A70" s="26"/>
      <c r="B70" s="9"/>
      <c r="C70" s="251"/>
      <c r="D70" s="240" t="s">
        <v>124</v>
      </c>
      <c r="E70" s="243">
        <f>IF(I72&lt;0,0,1)</f>
        <v>1</v>
      </c>
      <c r="F70" s="245"/>
      <c r="G70" s="39" t="s">
        <v>103</v>
      </c>
      <c r="H70" s="30" t="s">
        <v>104</v>
      </c>
      <c r="I70" s="30" t="s">
        <v>105</v>
      </c>
      <c r="J70" s="10"/>
      <c r="K70" s="10"/>
    </row>
    <row r="71" spans="1:11" ht="12" thickBot="1">
      <c r="A71" s="26"/>
      <c r="B71" s="9"/>
      <c r="C71" s="251"/>
      <c r="D71" s="241"/>
      <c r="E71" s="244"/>
      <c r="F71" s="246"/>
      <c r="G71" s="33">
        <v>10</v>
      </c>
      <c r="H71" s="34">
        <v>1</v>
      </c>
      <c r="I71" s="34">
        <v>-1</v>
      </c>
      <c r="J71" s="48" t="s">
        <v>0</v>
      </c>
      <c r="K71" s="10"/>
    </row>
    <row r="72" spans="1:11" ht="12" thickBot="1">
      <c r="A72" s="26"/>
      <c r="B72" s="9"/>
      <c r="C72" s="251"/>
      <c r="D72" s="242"/>
      <c r="E72" s="244"/>
      <c r="F72" s="247"/>
      <c r="G72" s="68">
        <v>10</v>
      </c>
      <c r="H72" s="68"/>
      <c r="I72" s="79"/>
      <c r="J72" s="101">
        <f>SUM(G72:I72)</f>
        <v>10</v>
      </c>
      <c r="K72" s="9"/>
    </row>
    <row r="73" spans="1:11" ht="21.75" thickBot="1">
      <c r="A73" s="26"/>
      <c r="B73" s="23"/>
      <c r="C73" s="251"/>
      <c r="D73" s="240" t="s">
        <v>125</v>
      </c>
      <c r="E73" s="243">
        <f>IF(I75&lt;0,0,1)</f>
        <v>1</v>
      </c>
      <c r="F73" s="240"/>
      <c r="G73" s="39" t="s">
        <v>103</v>
      </c>
      <c r="H73" s="30" t="s">
        <v>104</v>
      </c>
      <c r="I73" s="30" t="s">
        <v>105</v>
      </c>
      <c r="J73" s="9"/>
      <c r="K73" s="9"/>
    </row>
    <row r="74" spans="1:11" ht="12" thickBot="1">
      <c r="A74" s="26"/>
      <c r="B74" s="9"/>
      <c r="C74" s="251"/>
      <c r="D74" s="241"/>
      <c r="E74" s="244"/>
      <c r="F74" s="241"/>
      <c r="G74" s="33">
        <v>10</v>
      </c>
      <c r="H74" s="34">
        <v>1</v>
      </c>
      <c r="I74" s="34">
        <v>-1</v>
      </c>
      <c r="J74" s="48" t="s">
        <v>0</v>
      </c>
      <c r="K74" s="9"/>
    </row>
    <row r="75" spans="1:11" ht="12" thickBot="1">
      <c r="A75" s="26"/>
      <c r="B75" s="9"/>
      <c r="C75" s="251"/>
      <c r="D75" s="242"/>
      <c r="E75" s="244"/>
      <c r="F75" s="242"/>
      <c r="G75" s="62"/>
      <c r="H75" s="68">
        <v>1</v>
      </c>
      <c r="I75" s="68"/>
      <c r="J75" s="101">
        <f>SUM(G75:I75)</f>
        <v>1</v>
      </c>
      <c r="K75" s="9"/>
    </row>
    <row r="76" spans="1:11" ht="15.75" customHeight="1" thickBot="1">
      <c r="A76" s="26"/>
      <c r="B76" s="9"/>
      <c r="C76" s="251"/>
      <c r="D76" s="240" t="s">
        <v>126</v>
      </c>
      <c r="E76" s="243">
        <f>IF(I78&lt;0,0,1)</f>
        <v>1</v>
      </c>
      <c r="F76" s="245"/>
      <c r="G76" s="39" t="s">
        <v>103</v>
      </c>
      <c r="H76" s="30" t="s">
        <v>104</v>
      </c>
      <c r="I76" s="30" t="s">
        <v>105</v>
      </c>
      <c r="J76" s="10"/>
      <c r="K76" s="9"/>
    </row>
    <row r="77" spans="1:11" ht="15.75" customHeight="1" thickBot="1">
      <c r="A77" s="26"/>
      <c r="B77" s="9"/>
      <c r="C77" s="251"/>
      <c r="D77" s="241"/>
      <c r="E77" s="244"/>
      <c r="F77" s="246"/>
      <c r="G77" s="33">
        <v>10</v>
      </c>
      <c r="H77" s="34">
        <v>1</v>
      </c>
      <c r="I77" s="34">
        <v>-1</v>
      </c>
      <c r="J77" s="48" t="s">
        <v>0</v>
      </c>
      <c r="K77" s="9"/>
    </row>
    <row r="78" spans="1:11" ht="15.75" customHeight="1" thickBot="1">
      <c r="A78" s="26"/>
      <c r="B78" s="9"/>
      <c r="C78" s="252"/>
      <c r="D78" s="242"/>
      <c r="E78" s="244"/>
      <c r="F78" s="247"/>
      <c r="G78" s="68">
        <v>10</v>
      </c>
      <c r="H78" s="68"/>
      <c r="I78" s="79"/>
      <c r="J78" s="101">
        <f>SUM(G78:I78)</f>
        <v>10</v>
      </c>
      <c r="K78" s="9"/>
    </row>
    <row r="79" spans="1:11" ht="21.75" thickBot="1">
      <c r="A79" s="26"/>
      <c r="B79" s="9"/>
      <c r="C79" s="90"/>
      <c r="D79" s="90"/>
      <c r="E79" s="104"/>
      <c r="F79" s="232"/>
      <c r="G79" s="233"/>
      <c r="H79" s="233"/>
      <c r="I79" s="233"/>
      <c r="J79" s="114" t="s">
        <v>95</v>
      </c>
      <c r="K79" s="114" t="s">
        <v>94</v>
      </c>
    </row>
    <row r="80" spans="1:11" ht="12" thickBot="1">
      <c r="A80" s="26"/>
      <c r="B80" s="9"/>
      <c r="C80" s="9"/>
      <c r="D80" s="3"/>
      <c r="E80" s="49">
        <f>SUM(E67:E78)</f>
        <v>4</v>
      </c>
      <c r="F80" s="48" t="s">
        <v>5</v>
      </c>
      <c r="G80" s="131">
        <f>G69+G72+G75+G78</f>
        <v>20</v>
      </c>
      <c r="H80" s="131">
        <f>H69+H72+H75+H78</f>
        <v>2</v>
      </c>
      <c r="I80" s="131">
        <f>I69+I72+I75+I78</f>
        <v>0</v>
      </c>
      <c r="J80" s="149">
        <f>SUM(G80:H80)</f>
        <v>22</v>
      </c>
      <c r="K80" s="132">
        <f>J80/E80</f>
        <v>5.5</v>
      </c>
    </row>
    <row r="81" spans="1:9" ht="12" thickBot="1">
      <c r="A81" s="26"/>
      <c r="B81" s="139"/>
      <c r="C81" s="87"/>
      <c r="D81" s="87"/>
      <c r="E81" s="91"/>
      <c r="F81" s="91"/>
      <c r="G81" s="87"/>
      <c r="H81" s="87"/>
      <c r="I81" s="87"/>
    </row>
    <row r="82" spans="1:11" ht="12" thickBot="1">
      <c r="A82" s="26"/>
      <c r="B82" s="48">
        <v>5</v>
      </c>
      <c r="C82" s="248" t="s">
        <v>102</v>
      </c>
      <c r="D82" s="249"/>
      <c r="E82" s="48"/>
      <c r="F82" s="48" t="s">
        <v>15</v>
      </c>
      <c r="G82" s="237" t="s">
        <v>93</v>
      </c>
      <c r="H82" s="238"/>
      <c r="I82" s="239"/>
      <c r="J82" s="9"/>
      <c r="K82" s="9"/>
    </row>
    <row r="83" spans="1:11" ht="21.75" thickBot="1">
      <c r="A83" s="26"/>
      <c r="B83" s="9"/>
      <c r="C83" s="250">
        <f>K93</f>
        <v>5.5</v>
      </c>
      <c r="D83" s="240" t="s">
        <v>127</v>
      </c>
      <c r="E83" s="243">
        <f>IF(I85&lt;0,0,1)</f>
        <v>0</v>
      </c>
      <c r="F83" s="245"/>
      <c r="G83" s="39" t="s">
        <v>103</v>
      </c>
      <c r="H83" s="30" t="s">
        <v>104</v>
      </c>
      <c r="I83" s="30" t="s">
        <v>105</v>
      </c>
      <c r="J83" s="9"/>
      <c r="K83" s="9"/>
    </row>
    <row r="84" spans="1:11" ht="12" thickBot="1">
      <c r="A84" s="26"/>
      <c r="B84" s="9"/>
      <c r="C84" s="251"/>
      <c r="D84" s="241"/>
      <c r="E84" s="244"/>
      <c r="F84" s="246"/>
      <c r="G84" s="33">
        <v>10</v>
      </c>
      <c r="H84" s="34">
        <v>1</v>
      </c>
      <c r="I84" s="34">
        <v>-1</v>
      </c>
      <c r="J84" s="48" t="s">
        <v>0</v>
      </c>
      <c r="K84" s="10"/>
    </row>
    <row r="85" spans="1:11" ht="12" thickBot="1">
      <c r="A85" s="26"/>
      <c r="B85" s="9"/>
      <c r="C85" s="251"/>
      <c r="D85" s="242"/>
      <c r="E85" s="244"/>
      <c r="F85" s="247"/>
      <c r="G85" s="65"/>
      <c r="H85" s="65"/>
      <c r="I85" s="66">
        <v>-1</v>
      </c>
      <c r="J85" s="101">
        <f>SUM(G85:I85)</f>
        <v>-1</v>
      </c>
      <c r="K85" s="10"/>
    </row>
    <row r="86" spans="1:11" ht="21.75" thickBot="1">
      <c r="A86" s="26"/>
      <c r="B86" s="9"/>
      <c r="C86" s="251"/>
      <c r="D86" s="240" t="s">
        <v>128</v>
      </c>
      <c r="E86" s="243">
        <f>IF(I88&lt;0,0,1)</f>
        <v>1</v>
      </c>
      <c r="F86" s="245"/>
      <c r="G86" s="39" t="s">
        <v>103</v>
      </c>
      <c r="H86" s="30" t="s">
        <v>104</v>
      </c>
      <c r="I86" s="30" t="s">
        <v>105</v>
      </c>
      <c r="J86" s="10"/>
      <c r="K86" s="10"/>
    </row>
    <row r="87" spans="1:11" ht="12" thickBot="1">
      <c r="A87" s="26"/>
      <c r="B87" s="9"/>
      <c r="C87" s="251"/>
      <c r="D87" s="241"/>
      <c r="E87" s="244"/>
      <c r="F87" s="246"/>
      <c r="G87" s="33">
        <v>10</v>
      </c>
      <c r="H87" s="34">
        <v>1</v>
      </c>
      <c r="I87" s="34">
        <v>-1</v>
      </c>
      <c r="J87" s="48" t="s">
        <v>0</v>
      </c>
      <c r="K87" s="10"/>
    </row>
    <row r="88" spans="1:11" ht="12" thickBot="1">
      <c r="A88" s="26"/>
      <c r="B88" s="9"/>
      <c r="C88" s="251"/>
      <c r="D88" s="242"/>
      <c r="E88" s="244"/>
      <c r="F88" s="247"/>
      <c r="G88" s="68"/>
      <c r="H88" s="68">
        <v>1</v>
      </c>
      <c r="I88" s="79"/>
      <c r="J88" s="101">
        <f>SUM(G88:I88)</f>
        <v>1</v>
      </c>
      <c r="K88" s="9"/>
    </row>
    <row r="89" spans="1:11" ht="21.75" thickBot="1">
      <c r="A89" s="26"/>
      <c r="B89" s="23"/>
      <c r="C89" s="251"/>
      <c r="D89" s="240" t="s">
        <v>129</v>
      </c>
      <c r="E89" s="243">
        <f>IF(I91&lt;0,0,1)</f>
        <v>1</v>
      </c>
      <c r="F89" s="240"/>
      <c r="G89" s="39" t="s">
        <v>103</v>
      </c>
      <c r="H89" s="30" t="s">
        <v>104</v>
      </c>
      <c r="I89" s="30" t="s">
        <v>105</v>
      </c>
      <c r="J89" s="9"/>
      <c r="K89" s="9"/>
    </row>
    <row r="90" spans="1:11" ht="12" thickBot="1">
      <c r="A90" s="26"/>
      <c r="B90" s="9"/>
      <c r="C90" s="251"/>
      <c r="D90" s="241"/>
      <c r="E90" s="244"/>
      <c r="F90" s="241"/>
      <c r="G90" s="33">
        <v>10</v>
      </c>
      <c r="H90" s="34">
        <v>1</v>
      </c>
      <c r="I90" s="34">
        <v>-1</v>
      </c>
      <c r="J90" s="48" t="s">
        <v>0</v>
      </c>
      <c r="K90" s="9"/>
    </row>
    <row r="91" spans="1:11" ht="12" thickBot="1">
      <c r="A91" s="26"/>
      <c r="B91" s="9"/>
      <c r="C91" s="252"/>
      <c r="D91" s="242"/>
      <c r="E91" s="244"/>
      <c r="F91" s="242"/>
      <c r="G91" s="62">
        <v>10</v>
      </c>
      <c r="H91" s="68"/>
      <c r="I91" s="68"/>
      <c r="J91" s="101">
        <f>SUM(G91:I91)</f>
        <v>10</v>
      </c>
      <c r="K91" s="9"/>
    </row>
    <row r="92" spans="1:11" ht="21.75" thickBot="1">
      <c r="A92" s="26"/>
      <c r="B92" s="9"/>
      <c r="C92" s="90"/>
      <c r="D92" s="90"/>
      <c r="E92" s="104"/>
      <c r="F92" s="232"/>
      <c r="G92" s="233"/>
      <c r="H92" s="233"/>
      <c r="I92" s="233"/>
      <c r="J92" s="114" t="s">
        <v>95</v>
      </c>
      <c r="K92" s="114" t="s">
        <v>94</v>
      </c>
    </row>
    <row r="93" spans="1:11" ht="12" thickBot="1">
      <c r="A93" s="26"/>
      <c r="B93" s="9"/>
      <c r="C93" s="9"/>
      <c r="D93" s="3"/>
      <c r="E93" s="49">
        <f>SUM(E83:E91)</f>
        <v>2</v>
      </c>
      <c r="F93" s="48" t="s">
        <v>5</v>
      </c>
      <c r="G93" s="131">
        <f>G85+G88+G91</f>
        <v>10</v>
      </c>
      <c r="H93" s="131">
        <f>H85+H88+H91</f>
        <v>1</v>
      </c>
      <c r="I93" s="131">
        <f>I85+I88+I91</f>
        <v>-1</v>
      </c>
      <c r="J93" s="149">
        <f>SUM(G93:H93)</f>
        <v>11</v>
      </c>
      <c r="K93" s="132">
        <f>J93/E93</f>
        <v>5.5</v>
      </c>
    </row>
    <row r="94" spans="1:9" ht="11.25">
      <c r="A94" s="26"/>
      <c r="B94" s="92"/>
      <c r="C94" s="92"/>
      <c r="D94" s="144"/>
      <c r="E94" s="90"/>
      <c r="F94" s="91"/>
      <c r="G94" s="90"/>
      <c r="H94" s="90"/>
      <c r="I94" s="90"/>
    </row>
    <row r="95" spans="1:9" ht="11.25">
      <c r="A95" s="26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26"/>
      <c r="B96" s="139"/>
      <c r="C96" s="87"/>
      <c r="D96" s="87"/>
      <c r="E96" s="91"/>
      <c r="F96" s="91"/>
      <c r="G96" s="87"/>
      <c r="H96" s="87"/>
      <c r="I96" s="87"/>
    </row>
    <row r="97" spans="1:9" ht="11.25">
      <c r="A97" s="26"/>
      <c r="B97" s="92"/>
      <c r="C97" s="145"/>
      <c r="D97" s="145"/>
      <c r="E97" s="145"/>
      <c r="F97" s="145"/>
      <c r="G97" s="140"/>
      <c r="H97" s="91"/>
      <c r="I97" s="91"/>
    </row>
    <row r="98" spans="1:9" ht="11.25">
      <c r="A98" s="26"/>
      <c r="B98" s="92"/>
      <c r="C98" s="145"/>
      <c r="D98" s="145"/>
      <c r="E98" s="145"/>
      <c r="F98" s="145"/>
      <c r="G98" s="141"/>
      <c r="H98" s="142"/>
      <c r="I98" s="142"/>
    </row>
    <row r="99" spans="1:9" ht="11.25">
      <c r="A99" s="26"/>
      <c r="B99" s="92"/>
      <c r="C99" s="145"/>
      <c r="D99" s="145"/>
      <c r="E99" s="145"/>
      <c r="F99" s="145"/>
      <c r="G99" s="143"/>
      <c r="H99" s="143"/>
      <c r="I99" s="143"/>
    </row>
    <row r="100" spans="1:9" ht="11.25">
      <c r="A100" s="26"/>
      <c r="B100" s="92"/>
      <c r="C100" s="92"/>
      <c r="D100" s="144"/>
      <c r="E100" s="90"/>
      <c r="F100" s="91"/>
      <c r="G100" s="90"/>
      <c r="H100" s="90"/>
      <c r="I100" s="90"/>
    </row>
    <row r="101" spans="1:9" ht="11.25">
      <c r="A101" s="26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26"/>
      <c r="B102" s="139"/>
      <c r="C102" s="87"/>
      <c r="D102" s="87"/>
      <c r="E102" s="91"/>
      <c r="F102" s="91"/>
      <c r="G102" s="87"/>
      <c r="H102" s="87"/>
      <c r="I102" s="87"/>
    </row>
    <row r="103" spans="1:9" ht="11.25">
      <c r="A103" s="26"/>
      <c r="B103" s="92"/>
      <c r="C103" s="145"/>
      <c r="D103" s="145"/>
      <c r="E103" s="145"/>
      <c r="F103" s="145"/>
      <c r="G103" s="140"/>
      <c r="H103" s="91"/>
      <c r="I103" s="91"/>
    </row>
    <row r="104" spans="1:9" ht="11.25">
      <c r="A104" s="26"/>
      <c r="B104" s="92"/>
      <c r="C104" s="145"/>
      <c r="D104" s="145"/>
      <c r="E104" s="145"/>
      <c r="F104" s="145"/>
      <c r="G104" s="141"/>
      <c r="H104" s="142"/>
      <c r="I104" s="142"/>
    </row>
    <row r="105" spans="1:9" ht="11.25">
      <c r="A105" s="26"/>
      <c r="B105" s="92"/>
      <c r="C105" s="145"/>
      <c r="D105" s="145"/>
      <c r="E105" s="145"/>
      <c r="F105" s="145"/>
      <c r="G105" s="143"/>
      <c r="H105" s="143"/>
      <c r="I105" s="143"/>
    </row>
    <row r="106" spans="1:9" ht="11.25">
      <c r="A106" s="26"/>
      <c r="B106" s="92"/>
      <c r="C106" s="92"/>
      <c r="D106" s="144"/>
      <c r="E106" s="90"/>
      <c r="F106" s="91"/>
      <c r="G106" s="90"/>
      <c r="H106" s="90"/>
      <c r="I106" s="90"/>
    </row>
    <row r="107" spans="1:9" ht="11.25">
      <c r="A107" s="26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26"/>
      <c r="B108" s="139"/>
      <c r="C108" s="87"/>
      <c r="D108" s="87"/>
      <c r="E108" s="91"/>
      <c r="F108" s="91"/>
      <c r="G108" s="87"/>
      <c r="H108" s="87"/>
      <c r="I108" s="87"/>
    </row>
    <row r="109" spans="1:9" ht="11.25">
      <c r="A109" s="26"/>
      <c r="B109" s="92"/>
      <c r="C109" s="145"/>
      <c r="D109" s="145"/>
      <c r="E109" s="145"/>
      <c r="F109" s="145"/>
      <c r="G109" s="140"/>
      <c r="H109" s="91"/>
      <c r="I109" s="91"/>
    </row>
    <row r="110" spans="1:9" ht="11.25">
      <c r="A110" s="26"/>
      <c r="B110" s="92"/>
      <c r="C110" s="145"/>
      <c r="D110" s="145"/>
      <c r="E110" s="145"/>
      <c r="F110" s="145"/>
      <c r="G110" s="141"/>
      <c r="H110" s="142"/>
      <c r="I110" s="142"/>
    </row>
    <row r="111" spans="1:9" ht="11.25">
      <c r="A111" s="26"/>
      <c r="B111" s="92"/>
      <c r="C111" s="145"/>
      <c r="D111" s="145"/>
      <c r="E111" s="145"/>
      <c r="F111" s="145"/>
      <c r="G111" s="143"/>
      <c r="H111" s="143"/>
      <c r="I111" s="143"/>
    </row>
    <row r="112" spans="1:9" ht="11.25">
      <c r="A112" s="26"/>
      <c r="B112" s="92"/>
      <c r="C112" s="92"/>
      <c r="D112" s="144"/>
      <c r="E112" s="90"/>
      <c r="F112" s="91"/>
      <c r="G112" s="90"/>
      <c r="H112" s="90"/>
      <c r="I112" s="90"/>
    </row>
    <row r="113" spans="1:9" ht="11.25">
      <c r="A113" s="26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26"/>
      <c r="B114" s="139"/>
      <c r="C114" s="87"/>
      <c r="D114" s="87"/>
      <c r="E114" s="91"/>
      <c r="F114" s="91"/>
      <c r="G114" s="87"/>
      <c r="H114" s="87"/>
      <c r="I114" s="87"/>
    </row>
    <row r="115" spans="1:9" ht="11.25">
      <c r="A115" s="26"/>
      <c r="B115" s="92"/>
      <c r="C115" s="145"/>
      <c r="D115" s="145"/>
      <c r="E115" s="145"/>
      <c r="F115" s="145"/>
      <c r="G115" s="140"/>
      <c r="H115" s="91"/>
      <c r="I115" s="91"/>
    </row>
    <row r="116" spans="1:9" ht="11.25">
      <c r="A116" s="26"/>
      <c r="B116" s="92"/>
      <c r="C116" s="145"/>
      <c r="D116" s="145"/>
      <c r="E116" s="145"/>
      <c r="F116" s="145"/>
      <c r="G116" s="141"/>
      <c r="H116" s="142"/>
      <c r="I116" s="142"/>
    </row>
    <row r="117" spans="1:9" ht="11.25">
      <c r="A117" s="26"/>
      <c r="B117" s="92"/>
      <c r="C117" s="145"/>
      <c r="D117" s="145"/>
      <c r="E117" s="145"/>
      <c r="F117" s="145"/>
      <c r="G117" s="143"/>
      <c r="H117" s="143"/>
      <c r="I117" s="143"/>
    </row>
    <row r="118" spans="1:9" ht="11.25">
      <c r="A118" s="26"/>
      <c r="B118" s="92"/>
      <c r="C118" s="92"/>
      <c r="D118" s="144"/>
      <c r="E118" s="90"/>
      <c r="F118" s="91"/>
      <c r="G118" s="90"/>
      <c r="H118" s="90"/>
      <c r="I118" s="90"/>
    </row>
    <row r="119" spans="2:9" ht="11.25">
      <c r="B119" s="138"/>
      <c r="C119" s="138"/>
      <c r="D119" s="138"/>
      <c r="E119" s="138"/>
      <c r="F119" s="138"/>
      <c r="G119" s="138"/>
      <c r="H119" s="138"/>
      <c r="I119" s="138"/>
    </row>
    <row r="120" spans="2:9" ht="11.25">
      <c r="B120" s="139"/>
      <c r="C120" s="87"/>
      <c r="D120" s="87"/>
      <c r="E120" s="91"/>
      <c r="F120" s="91"/>
      <c r="G120" s="87"/>
      <c r="H120" s="87"/>
      <c r="I120" s="87"/>
    </row>
    <row r="121" spans="2:9" ht="11.25">
      <c r="B121" s="92"/>
      <c r="C121" s="145"/>
      <c r="D121" s="145"/>
      <c r="E121" s="145"/>
      <c r="F121" s="145"/>
      <c r="G121" s="140"/>
      <c r="H121" s="91"/>
      <c r="I121" s="91"/>
    </row>
    <row r="122" spans="2:9" ht="11.25">
      <c r="B122" s="92"/>
      <c r="C122" s="145"/>
      <c r="D122" s="145"/>
      <c r="E122" s="145"/>
      <c r="F122" s="145"/>
      <c r="G122" s="141"/>
      <c r="H122" s="142"/>
      <c r="I122" s="142"/>
    </row>
    <row r="123" spans="2:9" ht="11.25">
      <c r="B123" s="92"/>
      <c r="C123" s="145"/>
      <c r="D123" s="145"/>
      <c r="E123" s="145"/>
      <c r="F123" s="145"/>
      <c r="G123" s="143"/>
      <c r="H123" s="143"/>
      <c r="I123" s="143"/>
    </row>
    <row r="124" spans="2:9" ht="11.25">
      <c r="B124" s="92"/>
      <c r="C124" s="92"/>
      <c r="D124" s="144"/>
      <c r="E124" s="90"/>
      <c r="F124" s="91"/>
      <c r="G124" s="90"/>
      <c r="H124" s="90"/>
      <c r="I124" s="90"/>
    </row>
    <row r="125" spans="2:9" ht="11.25">
      <c r="B125" s="138"/>
      <c r="C125" s="138"/>
      <c r="D125" s="138"/>
      <c r="E125" s="138"/>
      <c r="F125" s="138"/>
      <c r="G125" s="138"/>
      <c r="H125" s="138"/>
      <c r="I125" s="138"/>
    </row>
    <row r="126" spans="2:9" ht="11.25">
      <c r="B126" s="139"/>
      <c r="C126" s="87"/>
      <c r="D126" s="87"/>
      <c r="E126" s="91"/>
      <c r="F126" s="91"/>
      <c r="G126" s="87"/>
      <c r="H126" s="87"/>
      <c r="I126" s="87"/>
    </row>
    <row r="127" spans="2:9" ht="11.25">
      <c r="B127" s="92"/>
      <c r="C127" s="145"/>
      <c r="D127" s="145"/>
      <c r="E127" s="145"/>
      <c r="F127" s="145"/>
      <c r="G127" s="140"/>
      <c r="H127" s="91"/>
      <c r="I127" s="91"/>
    </row>
    <row r="128" spans="2:9" ht="11.25">
      <c r="B128" s="92"/>
      <c r="C128" s="145"/>
      <c r="D128" s="145"/>
      <c r="E128" s="145"/>
      <c r="F128" s="145"/>
      <c r="G128" s="141"/>
      <c r="H128" s="142"/>
      <c r="I128" s="142"/>
    </row>
    <row r="129" spans="2:9" ht="11.25">
      <c r="B129" s="92"/>
      <c r="C129" s="145"/>
      <c r="D129" s="145"/>
      <c r="E129" s="145"/>
      <c r="F129" s="145"/>
      <c r="G129" s="143"/>
      <c r="H129" s="143"/>
      <c r="I129" s="143"/>
    </row>
    <row r="130" spans="2:9" ht="11.25">
      <c r="B130" s="92"/>
      <c r="C130" s="92"/>
      <c r="D130" s="144"/>
      <c r="E130" s="90"/>
      <c r="F130" s="91"/>
      <c r="G130" s="90"/>
      <c r="H130" s="90"/>
      <c r="I130" s="90"/>
    </row>
    <row r="131" spans="2:9" ht="11.25">
      <c r="B131" s="138"/>
      <c r="C131" s="138"/>
      <c r="D131" s="138"/>
      <c r="E131" s="138"/>
      <c r="F131" s="138"/>
      <c r="G131" s="138"/>
      <c r="H131" s="138"/>
      <c r="I131" s="138"/>
    </row>
    <row r="132" spans="2:9" ht="11.25">
      <c r="B132" s="139"/>
      <c r="C132" s="87"/>
      <c r="D132" s="87"/>
      <c r="E132" s="91"/>
      <c r="F132" s="91"/>
      <c r="G132" s="87"/>
      <c r="H132" s="87"/>
      <c r="I132" s="87"/>
    </row>
    <row r="133" spans="2:9" ht="11.25">
      <c r="B133" s="92"/>
      <c r="C133" s="145"/>
      <c r="D133" s="145"/>
      <c r="E133" s="145"/>
      <c r="F133" s="145"/>
      <c r="G133" s="140"/>
      <c r="H133" s="91"/>
      <c r="I133" s="91"/>
    </row>
    <row r="134" spans="2:9" ht="11.25">
      <c r="B134" s="92"/>
      <c r="C134" s="145"/>
      <c r="D134" s="145"/>
      <c r="E134" s="145"/>
      <c r="F134" s="145"/>
      <c r="G134" s="141"/>
      <c r="H134" s="142"/>
      <c r="I134" s="142"/>
    </row>
    <row r="135" spans="2:9" ht="11.25">
      <c r="B135" s="92"/>
      <c r="C135" s="145"/>
      <c r="D135" s="145"/>
      <c r="E135" s="145"/>
      <c r="F135" s="145"/>
      <c r="G135" s="143"/>
      <c r="H135" s="143"/>
      <c r="I135" s="143"/>
    </row>
    <row r="136" spans="2:9" ht="11.25">
      <c r="B136" s="92"/>
      <c r="C136" s="92"/>
      <c r="D136" s="144"/>
      <c r="E136" s="90"/>
      <c r="F136" s="91"/>
      <c r="G136" s="90"/>
      <c r="H136" s="90"/>
      <c r="I136" s="90"/>
    </row>
    <row r="137" spans="2:9" ht="11.25">
      <c r="B137" s="138"/>
      <c r="C137" s="138"/>
      <c r="D137" s="138"/>
      <c r="E137" s="138"/>
      <c r="F137" s="138"/>
      <c r="G137" s="138"/>
      <c r="H137" s="138"/>
      <c r="I137" s="138"/>
    </row>
    <row r="138" spans="2:9" ht="11.25">
      <c r="B138" s="139"/>
      <c r="C138" s="87"/>
      <c r="D138" s="87"/>
      <c r="E138" s="91"/>
      <c r="F138" s="91"/>
      <c r="G138" s="87"/>
      <c r="H138" s="87"/>
      <c r="I138" s="87"/>
    </row>
    <row r="139" spans="2:9" ht="11.25">
      <c r="B139" s="92"/>
      <c r="C139" s="145"/>
      <c r="D139" s="145"/>
      <c r="E139" s="145"/>
      <c r="F139" s="145"/>
      <c r="G139" s="140"/>
      <c r="H139" s="91"/>
      <c r="I139" s="91"/>
    </row>
    <row r="140" spans="2:9" ht="11.25">
      <c r="B140" s="92"/>
      <c r="C140" s="145"/>
      <c r="D140" s="145"/>
      <c r="E140" s="145"/>
      <c r="F140" s="145"/>
      <c r="G140" s="141"/>
      <c r="H140" s="142"/>
      <c r="I140" s="142"/>
    </row>
    <row r="141" spans="2:9" ht="11.25">
      <c r="B141" s="92"/>
      <c r="C141" s="145"/>
      <c r="D141" s="145"/>
      <c r="E141" s="145"/>
      <c r="F141" s="145"/>
      <c r="G141" s="143"/>
      <c r="H141" s="143"/>
      <c r="I141" s="143"/>
    </row>
    <row r="142" spans="2:9" ht="11.25">
      <c r="B142" s="92"/>
      <c r="C142" s="92"/>
      <c r="D142" s="144"/>
      <c r="E142" s="90"/>
      <c r="F142" s="91"/>
      <c r="G142" s="90"/>
      <c r="H142" s="90"/>
      <c r="I142" s="90"/>
    </row>
    <row r="143" spans="2:9" ht="11.25">
      <c r="B143" s="138"/>
      <c r="C143" s="138"/>
      <c r="D143" s="138"/>
      <c r="E143" s="138"/>
      <c r="F143" s="138"/>
      <c r="G143" s="138"/>
      <c r="H143" s="138"/>
      <c r="I143" s="138"/>
    </row>
    <row r="144" spans="2:9" ht="11.25">
      <c r="B144" s="139"/>
      <c r="C144" s="87"/>
      <c r="D144" s="87"/>
      <c r="E144" s="91"/>
      <c r="F144" s="91"/>
      <c r="G144" s="87"/>
      <c r="H144" s="87"/>
      <c r="I144" s="87"/>
    </row>
    <row r="145" spans="2:9" ht="11.25">
      <c r="B145" s="92"/>
      <c r="C145" s="145"/>
      <c r="D145" s="145"/>
      <c r="E145" s="145"/>
      <c r="F145" s="145"/>
      <c r="G145" s="140"/>
      <c r="H145" s="91"/>
      <c r="I145" s="91"/>
    </row>
    <row r="146" spans="2:9" ht="11.25">
      <c r="B146" s="92"/>
      <c r="C146" s="145"/>
      <c r="D146" s="145"/>
      <c r="E146" s="145"/>
      <c r="F146" s="145"/>
      <c r="G146" s="141"/>
      <c r="H146" s="142"/>
      <c r="I146" s="142"/>
    </row>
    <row r="147" spans="2:9" ht="11.25">
      <c r="B147" s="92"/>
      <c r="C147" s="145"/>
      <c r="D147" s="145"/>
      <c r="E147" s="145"/>
      <c r="F147" s="145"/>
      <c r="G147" s="143"/>
      <c r="H147" s="143"/>
      <c r="I147" s="143"/>
    </row>
    <row r="148" spans="2:9" ht="11.25">
      <c r="B148" s="92"/>
      <c r="C148" s="92"/>
      <c r="D148" s="144"/>
      <c r="E148" s="90"/>
      <c r="F148" s="91"/>
      <c r="G148" s="90"/>
      <c r="H148" s="90"/>
      <c r="I148" s="90"/>
    </row>
    <row r="149" spans="2:9" ht="11.25">
      <c r="B149" s="138"/>
      <c r="C149" s="138"/>
      <c r="D149" s="138"/>
      <c r="E149" s="138"/>
      <c r="F149" s="138"/>
      <c r="G149" s="138"/>
      <c r="H149" s="138"/>
      <c r="I149" s="138"/>
    </row>
    <row r="150" spans="2:9" ht="11.25">
      <c r="B150" s="138"/>
      <c r="C150" s="138"/>
      <c r="D150" s="138"/>
      <c r="E150" s="138"/>
      <c r="F150" s="138"/>
      <c r="G150" s="138"/>
      <c r="H150" s="138"/>
      <c r="I150" s="138"/>
    </row>
    <row r="151" spans="2:9" ht="11.25">
      <c r="B151" s="138"/>
      <c r="C151" s="138"/>
      <c r="D151" s="146"/>
      <c r="E151" s="147"/>
      <c r="F151" s="138"/>
      <c r="G151" s="138"/>
      <c r="H151" s="138"/>
      <c r="I151" s="138"/>
    </row>
    <row r="152" spans="2:9" ht="11.25">
      <c r="B152" s="138"/>
      <c r="C152" s="138"/>
      <c r="D152" s="138"/>
      <c r="E152" s="138"/>
      <c r="F152" s="138"/>
      <c r="G152" s="138"/>
      <c r="H152" s="138"/>
      <c r="I152" s="138"/>
    </row>
  </sheetData>
  <sheetProtection/>
  <mergeCells count="93">
    <mergeCell ref="F13:F15"/>
    <mergeCell ref="C3:D3"/>
    <mergeCell ref="G3:I3"/>
    <mergeCell ref="C4:C24"/>
    <mergeCell ref="E4:E6"/>
    <mergeCell ref="F4:F6"/>
    <mergeCell ref="E7:E9"/>
    <mergeCell ref="F7:F9"/>
    <mergeCell ref="E10:E12"/>
    <mergeCell ref="F10:F12"/>
    <mergeCell ref="D13:D15"/>
    <mergeCell ref="D4:D6"/>
    <mergeCell ref="D7:D9"/>
    <mergeCell ref="D10:D12"/>
    <mergeCell ref="E22:E24"/>
    <mergeCell ref="E13:E15"/>
    <mergeCell ref="G28:I28"/>
    <mergeCell ref="D16:D18"/>
    <mergeCell ref="E16:E18"/>
    <mergeCell ref="F16:F18"/>
    <mergeCell ref="D19:D21"/>
    <mergeCell ref="E19:E21"/>
    <mergeCell ref="F19:F21"/>
    <mergeCell ref="F22:F24"/>
    <mergeCell ref="D22:D24"/>
    <mergeCell ref="F25:I25"/>
    <mergeCell ref="F44:F46"/>
    <mergeCell ref="D35:D37"/>
    <mergeCell ref="E35:E37"/>
    <mergeCell ref="F35:F37"/>
    <mergeCell ref="C28:D28"/>
    <mergeCell ref="F29:F31"/>
    <mergeCell ref="D32:D34"/>
    <mergeCell ref="E32:E34"/>
    <mergeCell ref="F32:F34"/>
    <mergeCell ref="D41:D43"/>
    <mergeCell ref="E41:E43"/>
    <mergeCell ref="F41:F43"/>
    <mergeCell ref="D38:D40"/>
    <mergeCell ref="E38:E40"/>
    <mergeCell ref="C50:D50"/>
    <mergeCell ref="C51:C62"/>
    <mergeCell ref="D51:D53"/>
    <mergeCell ref="E51:E53"/>
    <mergeCell ref="C29:C46"/>
    <mergeCell ref="D29:D31"/>
    <mergeCell ref="E29:E31"/>
    <mergeCell ref="D44:D46"/>
    <mergeCell ref="E44:E46"/>
    <mergeCell ref="D60:D62"/>
    <mergeCell ref="E60:E62"/>
    <mergeCell ref="F60:F62"/>
    <mergeCell ref="F63:I63"/>
    <mergeCell ref="C66:D66"/>
    <mergeCell ref="D54:D56"/>
    <mergeCell ref="E54:E56"/>
    <mergeCell ref="F54:F56"/>
    <mergeCell ref="D57:D59"/>
    <mergeCell ref="E57:E59"/>
    <mergeCell ref="F57:F59"/>
    <mergeCell ref="C67:C78"/>
    <mergeCell ref="D67:D69"/>
    <mergeCell ref="E67:E69"/>
    <mergeCell ref="F67:F69"/>
    <mergeCell ref="D70:D72"/>
    <mergeCell ref="E70:E72"/>
    <mergeCell ref="F70:F72"/>
    <mergeCell ref="C83:C91"/>
    <mergeCell ref="D83:D85"/>
    <mergeCell ref="E83:E85"/>
    <mergeCell ref="F83:F85"/>
    <mergeCell ref="D86:D88"/>
    <mergeCell ref="E86:E88"/>
    <mergeCell ref="F86:F88"/>
    <mergeCell ref="D89:D91"/>
    <mergeCell ref="E89:E91"/>
    <mergeCell ref="F89:F91"/>
    <mergeCell ref="F92:I92"/>
    <mergeCell ref="D1:F1"/>
    <mergeCell ref="F79:I79"/>
    <mergeCell ref="G82:I82"/>
    <mergeCell ref="D73:D75"/>
    <mergeCell ref="E73:E75"/>
    <mergeCell ref="F73:F75"/>
    <mergeCell ref="D76:D78"/>
    <mergeCell ref="E76:E78"/>
    <mergeCell ref="F76:F78"/>
    <mergeCell ref="G66:I66"/>
    <mergeCell ref="F38:F40"/>
    <mergeCell ref="C82:D82"/>
    <mergeCell ref="F47:I47"/>
    <mergeCell ref="G50:I50"/>
    <mergeCell ref="F51:F5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C1">
      <selection activeCell="F5" sqref="F5"/>
    </sheetView>
  </sheetViews>
  <sheetFormatPr defaultColWidth="8.8515625" defaultRowHeight="12.75"/>
  <cols>
    <col min="1" max="1" width="3.8515625" style="9" customWidth="1"/>
    <col min="2" max="2" width="18.7109375" style="9" bestFit="1" customWidth="1"/>
    <col min="3" max="3" width="36.8515625" style="3" customWidth="1"/>
    <col min="4" max="4" width="4.57421875" style="9" customWidth="1"/>
    <col min="5" max="5" width="18.28125" style="9" customWidth="1"/>
    <col min="6" max="6" width="8.140625" style="9" customWidth="1"/>
    <col min="7" max="7" width="6.57421875" style="9" customWidth="1"/>
    <col min="8" max="8" width="7.140625" style="9" customWidth="1"/>
    <col min="9" max="9" width="6.421875" style="9" customWidth="1"/>
    <col min="10" max="10" width="6.57421875" style="9" customWidth="1"/>
    <col min="11" max="11" width="7.28125" style="9" customWidth="1"/>
    <col min="12" max="12" width="14.00390625" style="9" bestFit="1" customWidth="1"/>
    <col min="13" max="13" width="16.28125" style="9" bestFit="1" customWidth="1"/>
    <col min="14" max="14" width="16.00390625" style="9" bestFit="1" customWidth="1"/>
    <col min="15" max="16384" width="8.8515625" style="9" customWidth="1"/>
  </cols>
  <sheetData>
    <row r="1" spans="2:4" ht="13.5" thickBot="1">
      <c r="B1" s="265" t="s">
        <v>4</v>
      </c>
      <c r="C1" s="266"/>
      <c r="D1" s="11"/>
    </row>
    <row r="2" spans="4:11" ht="12" thickBot="1">
      <c r="D2" s="22"/>
      <c r="E2" s="22"/>
      <c r="F2" s="22"/>
      <c r="G2" s="22"/>
      <c r="H2" s="22"/>
      <c r="I2" s="22"/>
      <c r="J2" s="22"/>
      <c r="K2" s="22"/>
    </row>
    <row r="3" spans="1:11" ht="13.5" thickBot="1">
      <c r="A3" s="47">
        <v>1</v>
      </c>
      <c r="B3" s="267" t="s">
        <v>14</v>
      </c>
      <c r="C3" s="268"/>
      <c r="D3" s="48"/>
      <c r="E3" s="48" t="s">
        <v>15</v>
      </c>
      <c r="F3" s="269" t="s">
        <v>8</v>
      </c>
      <c r="G3" s="238"/>
      <c r="H3" s="238"/>
      <c r="I3" s="238"/>
      <c r="J3" s="238"/>
      <c r="K3" s="239"/>
    </row>
    <row r="4" spans="1:11" ht="21.75" customHeight="1" thickBot="1">
      <c r="A4" s="23"/>
      <c r="B4" s="274">
        <f>M23</f>
        <v>7</v>
      </c>
      <c r="C4" s="259" t="s">
        <v>16</v>
      </c>
      <c r="D4" s="243">
        <v>1</v>
      </c>
      <c r="E4" s="271" t="s">
        <v>25</v>
      </c>
      <c r="F4" s="29" t="s">
        <v>133</v>
      </c>
      <c r="G4" s="30" t="s">
        <v>307</v>
      </c>
      <c r="H4" s="30" t="s">
        <v>21</v>
      </c>
      <c r="I4" s="31" t="s">
        <v>22</v>
      </c>
      <c r="J4" s="30" t="s">
        <v>23</v>
      </c>
      <c r="K4" s="32" t="s">
        <v>132</v>
      </c>
    </row>
    <row r="5" spans="2:13" ht="11.25" customHeight="1" thickBot="1">
      <c r="B5" s="275"/>
      <c r="C5" s="260"/>
      <c r="D5" s="244"/>
      <c r="E5" s="272"/>
      <c r="F5" s="33">
        <v>2</v>
      </c>
      <c r="G5" s="34">
        <v>4</v>
      </c>
      <c r="H5" s="34">
        <v>10</v>
      </c>
      <c r="I5" s="35">
        <v>6</v>
      </c>
      <c r="J5" s="34">
        <v>4</v>
      </c>
      <c r="K5" s="36">
        <v>2</v>
      </c>
      <c r="L5" s="80" t="s">
        <v>0</v>
      </c>
      <c r="M5" s="97"/>
    </row>
    <row r="6" spans="2:13" ht="11.25" customHeight="1" thickBot="1">
      <c r="B6" s="275"/>
      <c r="C6" s="260"/>
      <c r="D6" s="244"/>
      <c r="E6" s="273"/>
      <c r="F6" s="64"/>
      <c r="G6" s="65">
        <v>4</v>
      </c>
      <c r="H6" s="65"/>
      <c r="I6" s="66"/>
      <c r="J6" s="65"/>
      <c r="K6" s="64"/>
      <c r="L6" s="109">
        <f>SUM(F6:K6)</f>
        <v>4</v>
      </c>
      <c r="M6" s="98"/>
    </row>
    <row r="7" spans="2:13" ht="23.25" customHeight="1" thickBot="1">
      <c r="B7" s="275"/>
      <c r="C7" s="260"/>
      <c r="D7" s="243">
        <v>1</v>
      </c>
      <c r="E7" s="240" t="s">
        <v>26</v>
      </c>
      <c r="F7" s="29" t="s">
        <v>133</v>
      </c>
      <c r="G7" s="30" t="s">
        <v>307</v>
      </c>
      <c r="H7" s="30" t="s">
        <v>21</v>
      </c>
      <c r="I7" s="31" t="s">
        <v>22</v>
      </c>
      <c r="J7" s="30" t="s">
        <v>23</v>
      </c>
      <c r="K7" s="32" t="s">
        <v>132</v>
      </c>
      <c r="L7" s="96"/>
      <c r="M7" s="92"/>
    </row>
    <row r="8" spans="2:13" ht="11.25" customHeight="1" thickBot="1">
      <c r="B8" s="275"/>
      <c r="C8" s="260"/>
      <c r="D8" s="244"/>
      <c r="E8" s="241"/>
      <c r="F8" s="33">
        <v>2</v>
      </c>
      <c r="G8" s="34">
        <v>4</v>
      </c>
      <c r="H8" s="34">
        <v>10</v>
      </c>
      <c r="I8" s="35">
        <v>6</v>
      </c>
      <c r="J8" s="34">
        <v>4</v>
      </c>
      <c r="K8" s="36">
        <v>2</v>
      </c>
      <c r="L8" s="80" t="s">
        <v>0</v>
      </c>
      <c r="M8" s="97"/>
    </row>
    <row r="9" spans="2:13" ht="13.5" customHeight="1" thickBot="1">
      <c r="B9" s="275"/>
      <c r="C9" s="260"/>
      <c r="D9" s="244"/>
      <c r="E9" s="242"/>
      <c r="F9" s="64"/>
      <c r="G9" s="65"/>
      <c r="H9" s="65"/>
      <c r="I9" s="66">
        <v>6</v>
      </c>
      <c r="J9" s="65"/>
      <c r="K9" s="64"/>
      <c r="L9" s="109">
        <f>SUM(F9:K9)</f>
        <v>6</v>
      </c>
      <c r="M9" s="98"/>
    </row>
    <row r="10" spans="2:13" ht="24" customHeight="1" thickBot="1">
      <c r="B10" s="275"/>
      <c r="C10" s="260"/>
      <c r="D10" s="243">
        <v>1</v>
      </c>
      <c r="E10" s="240" t="s">
        <v>27</v>
      </c>
      <c r="F10" s="29" t="s">
        <v>133</v>
      </c>
      <c r="G10" s="30" t="s">
        <v>307</v>
      </c>
      <c r="H10" s="30" t="s">
        <v>21</v>
      </c>
      <c r="I10" s="31" t="s">
        <v>22</v>
      </c>
      <c r="J10" s="30" t="s">
        <v>23</v>
      </c>
      <c r="K10" s="32" t="s">
        <v>132</v>
      </c>
      <c r="L10" s="61"/>
      <c r="M10" s="103"/>
    </row>
    <row r="11" spans="2:14" ht="12.75" customHeight="1" thickBot="1">
      <c r="B11" s="275"/>
      <c r="C11" s="260"/>
      <c r="D11" s="244"/>
      <c r="E11" s="241"/>
      <c r="F11" s="33">
        <v>2</v>
      </c>
      <c r="G11" s="34">
        <v>4</v>
      </c>
      <c r="H11" s="34">
        <v>10</v>
      </c>
      <c r="I11" s="35">
        <v>6</v>
      </c>
      <c r="J11" s="34">
        <v>4</v>
      </c>
      <c r="K11" s="36">
        <v>2</v>
      </c>
      <c r="L11" s="80" t="s">
        <v>0</v>
      </c>
      <c r="M11" s="111" t="s">
        <v>96</v>
      </c>
      <c r="N11" s="111" t="s">
        <v>97</v>
      </c>
    </row>
    <row r="12" spans="2:14" ht="13.5" customHeight="1" thickBot="1">
      <c r="B12" s="275"/>
      <c r="C12" s="261"/>
      <c r="D12" s="244"/>
      <c r="E12" s="242"/>
      <c r="F12" s="67"/>
      <c r="G12" s="68"/>
      <c r="H12" s="68">
        <v>10</v>
      </c>
      <c r="I12" s="69"/>
      <c r="J12" s="70"/>
      <c r="K12" s="74"/>
      <c r="L12" s="109">
        <f>SUM(F12:K12)</f>
        <v>10</v>
      </c>
      <c r="M12" s="112">
        <f>SUM(F6+G6+H6+I6+J6+K6+F9+G9+H9+I9+J9+K9+F12+G12+H12+I12+J12+K12)</f>
        <v>20</v>
      </c>
      <c r="N12" s="113">
        <f>M12/(D4+D7+D10)</f>
        <v>6.666666666666667</v>
      </c>
    </row>
    <row r="13" spans="2:13" ht="12.75" customHeight="1" thickBot="1">
      <c r="B13" s="275"/>
      <c r="C13" s="270" t="s">
        <v>17</v>
      </c>
      <c r="D13" s="243">
        <v>1</v>
      </c>
      <c r="E13" s="241" t="s">
        <v>28</v>
      </c>
      <c r="F13" s="39" t="s">
        <v>134</v>
      </c>
      <c r="G13" s="40" t="s">
        <v>199</v>
      </c>
      <c r="H13" s="40" t="s">
        <v>301</v>
      </c>
      <c r="I13" s="41" t="s">
        <v>218</v>
      </c>
      <c r="J13" s="40" t="s">
        <v>219</v>
      </c>
      <c r="K13" s="42" t="s">
        <v>302</v>
      </c>
      <c r="L13" s="60"/>
      <c r="M13" s="92"/>
    </row>
    <row r="14" spans="2:13" ht="12.75" customHeight="1" thickBot="1">
      <c r="B14" s="275"/>
      <c r="C14" s="270"/>
      <c r="D14" s="244"/>
      <c r="E14" s="241"/>
      <c r="F14" s="43">
        <v>1</v>
      </c>
      <c r="G14" s="44">
        <v>2</v>
      </c>
      <c r="H14" s="44">
        <v>4</v>
      </c>
      <c r="I14" s="45">
        <v>6</v>
      </c>
      <c r="J14" s="44">
        <v>8</v>
      </c>
      <c r="K14" s="46">
        <v>10</v>
      </c>
      <c r="L14" s="80" t="s">
        <v>0</v>
      </c>
      <c r="M14" s="97"/>
    </row>
    <row r="15" spans="2:13" ht="13.5" customHeight="1" thickBot="1">
      <c r="B15" s="275"/>
      <c r="C15" s="270"/>
      <c r="D15" s="256"/>
      <c r="E15" s="241"/>
      <c r="F15" s="71"/>
      <c r="G15" s="76"/>
      <c r="H15" s="76"/>
      <c r="I15" s="73"/>
      <c r="J15" s="77">
        <v>8</v>
      </c>
      <c r="K15" s="78"/>
      <c r="L15" s="109">
        <f>SUM(F15:K15)</f>
        <v>8</v>
      </c>
      <c r="M15" s="98"/>
    </row>
    <row r="16" spans="2:13" ht="12.75" customHeight="1" thickBot="1">
      <c r="B16" s="275"/>
      <c r="C16" s="240" t="s">
        <v>18</v>
      </c>
      <c r="D16" s="253">
        <v>0</v>
      </c>
      <c r="E16" s="245" t="s">
        <v>138</v>
      </c>
      <c r="F16" s="39">
        <v>0</v>
      </c>
      <c r="G16" s="40" t="s">
        <v>20</v>
      </c>
      <c r="H16" s="40" t="s">
        <v>21</v>
      </c>
      <c r="I16" s="41" t="s">
        <v>22</v>
      </c>
      <c r="J16" s="40" t="s">
        <v>23</v>
      </c>
      <c r="K16" s="42" t="s">
        <v>24</v>
      </c>
      <c r="L16" s="60"/>
      <c r="M16" s="92"/>
    </row>
    <row r="17" spans="2:13" ht="12.75" customHeight="1" thickBot="1">
      <c r="B17" s="275"/>
      <c r="C17" s="241"/>
      <c r="D17" s="254"/>
      <c r="E17" s="246"/>
      <c r="F17" s="43">
        <v>1</v>
      </c>
      <c r="G17" s="44">
        <v>2</v>
      </c>
      <c r="H17" s="44">
        <v>4</v>
      </c>
      <c r="I17" s="45">
        <v>6</v>
      </c>
      <c r="J17" s="44">
        <v>8</v>
      </c>
      <c r="K17" s="46">
        <v>10</v>
      </c>
      <c r="L17" s="80" t="s">
        <v>0</v>
      </c>
      <c r="M17" s="97"/>
    </row>
    <row r="18" spans="2:13" ht="12.75" customHeight="1" thickBot="1">
      <c r="B18" s="275"/>
      <c r="C18" s="242"/>
      <c r="D18" s="255"/>
      <c r="E18" s="247"/>
      <c r="F18" s="181"/>
      <c r="G18" s="181"/>
      <c r="H18" s="182"/>
      <c r="I18" s="181"/>
      <c r="J18" s="183"/>
      <c r="K18" s="184"/>
      <c r="L18" s="109">
        <f>SUM(F18:K18)</f>
        <v>0</v>
      </c>
      <c r="M18" s="98"/>
    </row>
    <row r="19" spans="2:13" ht="12.75" customHeight="1" thickBot="1">
      <c r="B19" s="275"/>
      <c r="C19" s="240" t="s">
        <v>19</v>
      </c>
      <c r="D19" s="243">
        <v>0</v>
      </c>
      <c r="E19" s="240" t="s">
        <v>139</v>
      </c>
      <c r="F19" s="39" t="s">
        <v>135</v>
      </c>
      <c r="G19" s="40" t="s">
        <v>303</v>
      </c>
      <c r="H19" s="40" t="s">
        <v>304</v>
      </c>
      <c r="I19" s="41" t="s">
        <v>305</v>
      </c>
      <c r="J19" s="40" t="s">
        <v>238</v>
      </c>
      <c r="K19" s="42" t="s">
        <v>306</v>
      </c>
      <c r="L19" s="60"/>
      <c r="M19" s="92"/>
    </row>
    <row r="20" spans="2:13" ht="14.25" customHeight="1" thickBot="1">
      <c r="B20" s="275"/>
      <c r="C20" s="241"/>
      <c r="D20" s="257"/>
      <c r="E20" s="241"/>
      <c r="F20" s="43">
        <v>1</v>
      </c>
      <c r="G20" s="44">
        <v>2</v>
      </c>
      <c r="H20" s="44">
        <v>4</v>
      </c>
      <c r="I20" s="45">
        <v>6</v>
      </c>
      <c r="J20" s="44">
        <v>8</v>
      </c>
      <c r="K20" s="46">
        <v>10</v>
      </c>
      <c r="L20" s="80" t="s">
        <v>0</v>
      </c>
      <c r="M20" s="97"/>
    </row>
    <row r="21" spans="2:13" ht="14.25" customHeight="1" thickBot="1">
      <c r="B21" s="276"/>
      <c r="C21" s="242"/>
      <c r="D21" s="258"/>
      <c r="E21" s="242"/>
      <c r="F21" s="181"/>
      <c r="G21" s="181"/>
      <c r="H21" s="185"/>
      <c r="I21" s="181"/>
      <c r="J21" s="183"/>
      <c r="K21" s="186"/>
      <c r="L21" s="109">
        <f>SUM(F21:K21)</f>
        <v>0</v>
      </c>
      <c r="M21" s="99"/>
    </row>
    <row r="22" spans="2:13" ht="14.25" customHeight="1" thickBot="1">
      <c r="B22" s="90"/>
      <c r="C22" s="90"/>
      <c r="D22" s="94"/>
      <c r="E22" s="232"/>
      <c r="F22" s="233"/>
      <c r="G22" s="233"/>
      <c r="H22" s="233"/>
      <c r="I22" s="233"/>
      <c r="J22" s="233"/>
      <c r="K22" s="281"/>
      <c r="L22" s="114" t="s">
        <v>95</v>
      </c>
      <c r="M22" s="114" t="s">
        <v>94</v>
      </c>
    </row>
    <row r="23" spans="2:13" ht="12" thickBot="1">
      <c r="B23" s="5"/>
      <c r="D23" s="49">
        <f>SUM(D4:D21)</f>
        <v>4</v>
      </c>
      <c r="E23" s="48" t="s">
        <v>5</v>
      </c>
      <c r="F23" s="110">
        <f aca="true" t="shared" si="0" ref="F23:K23">F6+F9+F12+F15+F18+F21</f>
        <v>0</v>
      </c>
      <c r="G23" s="110">
        <f t="shared" si="0"/>
        <v>4</v>
      </c>
      <c r="H23" s="110">
        <f t="shared" si="0"/>
        <v>10</v>
      </c>
      <c r="I23" s="110">
        <f t="shared" si="0"/>
        <v>6</v>
      </c>
      <c r="J23" s="110">
        <f t="shared" si="0"/>
        <v>8</v>
      </c>
      <c r="K23" s="110">
        <f t="shared" si="0"/>
        <v>0</v>
      </c>
      <c r="L23" s="115">
        <f>SUM(F23:K23)</f>
        <v>28</v>
      </c>
      <c r="M23" s="116">
        <f>L23/D23</f>
        <v>7</v>
      </c>
    </row>
    <row r="24" spans="2:13" ht="11.25">
      <c r="B24" s="5"/>
      <c r="D24" s="90"/>
      <c r="E24" s="91"/>
      <c r="F24" s="90"/>
      <c r="G24" s="90"/>
      <c r="H24" s="90"/>
      <c r="I24" s="90"/>
      <c r="J24" s="90"/>
      <c r="K24" s="90"/>
      <c r="L24" s="92"/>
      <c r="M24" s="93"/>
    </row>
    <row r="25" spans="2:13" ht="11.25">
      <c r="B25" s="5"/>
      <c r="D25" s="90"/>
      <c r="E25" s="91"/>
      <c r="F25" s="90"/>
      <c r="G25" s="90"/>
      <c r="H25" s="90"/>
      <c r="I25" s="90"/>
      <c r="J25" s="90"/>
      <c r="K25" s="90"/>
      <c r="L25" s="92"/>
      <c r="M25" s="93"/>
    </row>
    <row r="26" spans="2:13" ht="11.25">
      <c r="B26" s="5"/>
      <c r="D26" s="6"/>
      <c r="E26" s="4"/>
      <c r="F26" s="6"/>
      <c r="G26" s="6"/>
      <c r="H26" s="6"/>
      <c r="I26" s="6"/>
      <c r="J26" s="6"/>
      <c r="K26" s="6"/>
      <c r="L26" s="10"/>
      <c r="M26" s="10"/>
    </row>
    <row r="27" spans="2:9" ht="12" thickBot="1">
      <c r="B27" s="4"/>
      <c r="C27" s="4"/>
      <c r="D27" s="4"/>
      <c r="E27" s="4"/>
      <c r="F27" s="4"/>
      <c r="G27" s="4"/>
      <c r="H27" s="4"/>
      <c r="I27" s="5"/>
    </row>
    <row r="28" spans="1:11" ht="12.75" customHeight="1" thickBot="1">
      <c r="A28" s="47">
        <v>2</v>
      </c>
      <c r="B28" s="248" t="s">
        <v>142</v>
      </c>
      <c r="C28" s="249"/>
      <c r="D28" s="37"/>
      <c r="E28" s="48" t="s">
        <v>15</v>
      </c>
      <c r="F28" s="269" t="s">
        <v>8</v>
      </c>
      <c r="G28" s="238"/>
      <c r="H28" s="238"/>
      <c r="I28" s="238"/>
      <c r="J28" s="238"/>
      <c r="K28" s="239"/>
    </row>
    <row r="29" spans="1:11" ht="12.75" customHeight="1" thickBot="1">
      <c r="A29" s="23"/>
      <c r="B29" s="277">
        <f>M33</f>
        <v>0</v>
      </c>
      <c r="C29" s="259" t="s">
        <v>143</v>
      </c>
      <c r="D29" s="243">
        <v>1</v>
      </c>
      <c r="E29" s="262" t="s">
        <v>144</v>
      </c>
      <c r="F29" s="39" t="s">
        <v>151</v>
      </c>
      <c r="G29" s="40" t="s">
        <v>150</v>
      </c>
      <c r="H29" s="40" t="s">
        <v>149</v>
      </c>
      <c r="I29" s="156" t="s">
        <v>148</v>
      </c>
      <c r="J29" s="40" t="s">
        <v>147</v>
      </c>
      <c r="K29" s="155" t="s">
        <v>243</v>
      </c>
    </row>
    <row r="30" spans="2:12" ht="12" customHeight="1" thickBot="1">
      <c r="B30" s="275"/>
      <c r="C30" s="260"/>
      <c r="D30" s="244"/>
      <c r="E30" s="263"/>
      <c r="F30" s="33">
        <v>1</v>
      </c>
      <c r="G30" s="34">
        <v>2</v>
      </c>
      <c r="H30" s="34">
        <v>4</v>
      </c>
      <c r="I30" s="35">
        <v>6</v>
      </c>
      <c r="J30" s="34">
        <v>8</v>
      </c>
      <c r="K30" s="36">
        <v>10</v>
      </c>
      <c r="L30" s="48" t="s">
        <v>0</v>
      </c>
    </row>
    <row r="31" spans="2:12" ht="12" thickBot="1">
      <c r="B31" s="276"/>
      <c r="C31" s="261"/>
      <c r="D31" s="256"/>
      <c r="E31" s="264"/>
      <c r="F31" s="68"/>
      <c r="G31" s="67"/>
      <c r="H31" s="68"/>
      <c r="I31" s="68"/>
      <c r="J31" s="72"/>
      <c r="K31" s="102"/>
      <c r="L31" s="109">
        <f>SUM(F31:K31)</f>
        <v>0</v>
      </c>
    </row>
    <row r="32" spans="2:13" ht="13.5" customHeight="1" thickBot="1">
      <c r="B32" s="90"/>
      <c r="C32" s="90"/>
      <c r="D32" s="95"/>
      <c r="E32" s="278"/>
      <c r="F32" s="279"/>
      <c r="G32" s="279"/>
      <c r="H32" s="279"/>
      <c r="I32" s="279"/>
      <c r="J32" s="279"/>
      <c r="K32" s="280"/>
      <c r="L32" s="114" t="s">
        <v>95</v>
      </c>
      <c r="M32" s="114" t="s">
        <v>94</v>
      </c>
    </row>
    <row r="33" spans="2:13" ht="12" thickBot="1">
      <c r="B33" s="5"/>
      <c r="C33" s="6"/>
      <c r="D33" s="49">
        <f>SUM(D29:D31)</f>
        <v>1</v>
      </c>
      <c r="E33" s="48" t="s">
        <v>5</v>
      </c>
      <c r="F33" s="53">
        <f aca="true" t="shared" si="1" ref="F33:K33">F31</f>
        <v>0</v>
      </c>
      <c r="G33" s="49">
        <f t="shared" si="1"/>
        <v>0</v>
      </c>
      <c r="H33" s="54">
        <f t="shared" si="1"/>
        <v>0</v>
      </c>
      <c r="I33" s="49">
        <f t="shared" si="1"/>
        <v>0</v>
      </c>
      <c r="J33" s="49">
        <f t="shared" si="1"/>
        <v>0</v>
      </c>
      <c r="K33" s="50">
        <f t="shared" si="1"/>
        <v>0</v>
      </c>
      <c r="L33" s="117">
        <f>SUM(F33:K33)</f>
        <v>0</v>
      </c>
      <c r="M33" s="118">
        <f>L33/D33</f>
        <v>0</v>
      </c>
    </row>
    <row r="34" spans="2:13" ht="11.25">
      <c r="B34" s="5"/>
      <c r="C34" s="6"/>
      <c r="D34" s="90"/>
      <c r="E34" s="91"/>
      <c r="F34" s="90"/>
      <c r="G34" s="90"/>
      <c r="H34" s="90"/>
      <c r="I34" s="90"/>
      <c r="J34" s="90"/>
      <c r="K34" s="90"/>
      <c r="L34" s="92"/>
      <c r="M34" s="92"/>
    </row>
    <row r="35" spans="2:13" ht="11.25">
      <c r="B35" s="5"/>
      <c r="C35" s="6"/>
      <c r="D35" s="90"/>
      <c r="E35" s="91"/>
      <c r="F35" s="90"/>
      <c r="G35" s="90"/>
      <c r="H35" s="90"/>
      <c r="I35" s="90"/>
      <c r="J35" s="90"/>
      <c r="K35" s="90"/>
      <c r="L35" s="92"/>
      <c r="M35" s="92"/>
    </row>
    <row r="37" spans="2:9" ht="9.75" customHeight="1" thickBot="1">
      <c r="B37" s="4"/>
      <c r="C37" s="4"/>
      <c r="D37" s="4"/>
      <c r="E37" s="4"/>
      <c r="F37" s="4"/>
      <c r="G37" s="4"/>
      <c r="H37" s="4"/>
      <c r="I37" s="5"/>
    </row>
    <row r="38" spans="1:11" ht="12" thickBot="1">
      <c r="A38" s="47">
        <v>3</v>
      </c>
      <c r="B38" s="248" t="s">
        <v>145</v>
      </c>
      <c r="C38" s="249"/>
      <c r="D38" s="38"/>
      <c r="E38" s="48" t="s">
        <v>15</v>
      </c>
      <c r="F38" s="269" t="s">
        <v>8</v>
      </c>
      <c r="G38" s="238"/>
      <c r="H38" s="238"/>
      <c r="I38" s="238"/>
      <c r="J38" s="238"/>
      <c r="K38" s="239"/>
    </row>
    <row r="39" spans="2:12" ht="21.75" thickBot="1">
      <c r="B39" s="277">
        <f>M52</f>
        <v>0</v>
      </c>
      <c r="C39" s="240" t="s">
        <v>152</v>
      </c>
      <c r="D39" s="243">
        <v>0</v>
      </c>
      <c r="E39" s="271" t="s">
        <v>308</v>
      </c>
      <c r="F39" s="39" t="s">
        <v>154</v>
      </c>
      <c r="G39" s="40" t="s">
        <v>310</v>
      </c>
      <c r="H39" s="40" t="s">
        <v>311</v>
      </c>
      <c r="I39" s="41" t="s">
        <v>312</v>
      </c>
      <c r="J39" s="40" t="s">
        <v>313</v>
      </c>
      <c r="K39" s="42" t="s">
        <v>153</v>
      </c>
      <c r="L39" s="3"/>
    </row>
    <row r="40" spans="2:12" ht="13.5" customHeight="1" thickBot="1">
      <c r="B40" s="275"/>
      <c r="C40" s="241"/>
      <c r="D40" s="244"/>
      <c r="E40" s="241"/>
      <c r="F40" s="43">
        <v>1</v>
      </c>
      <c r="G40" s="44">
        <v>4</v>
      </c>
      <c r="H40" s="44">
        <v>6</v>
      </c>
      <c r="I40" s="45">
        <v>8</v>
      </c>
      <c r="J40" s="44">
        <v>10</v>
      </c>
      <c r="K40" s="46">
        <v>6</v>
      </c>
      <c r="L40" s="48" t="s">
        <v>0</v>
      </c>
    </row>
    <row r="41" spans="2:12" ht="9.75" customHeight="1" thickBot="1">
      <c r="B41" s="275"/>
      <c r="C41" s="241"/>
      <c r="D41" s="256"/>
      <c r="E41" s="273"/>
      <c r="F41" s="68"/>
      <c r="G41" s="68"/>
      <c r="H41" s="68"/>
      <c r="I41" s="73"/>
      <c r="J41" s="70"/>
      <c r="K41" s="70"/>
      <c r="L41" s="101">
        <f>SUM(F41:K41)</f>
        <v>0</v>
      </c>
    </row>
    <row r="42" spans="2:11" ht="10.5" customHeight="1" thickBot="1">
      <c r="B42" s="275"/>
      <c r="C42" s="241"/>
      <c r="D42" s="243">
        <v>0</v>
      </c>
      <c r="E42" s="271" t="s">
        <v>292</v>
      </c>
      <c r="F42" s="39" t="s">
        <v>133</v>
      </c>
      <c r="G42" s="40" t="s">
        <v>136</v>
      </c>
      <c r="H42" s="40" t="s">
        <v>155</v>
      </c>
      <c r="I42" s="41" t="s">
        <v>156</v>
      </c>
      <c r="J42" s="40" t="s">
        <v>157</v>
      </c>
      <c r="K42" s="42" t="s">
        <v>158</v>
      </c>
    </row>
    <row r="43" spans="2:13" ht="12.75" customHeight="1" thickBot="1">
      <c r="B43" s="275"/>
      <c r="C43" s="241"/>
      <c r="D43" s="244"/>
      <c r="E43" s="241"/>
      <c r="F43" s="43">
        <v>1</v>
      </c>
      <c r="G43" s="44">
        <v>2</v>
      </c>
      <c r="H43" s="44">
        <v>4</v>
      </c>
      <c r="I43" s="45">
        <v>6</v>
      </c>
      <c r="J43" s="44">
        <v>8</v>
      </c>
      <c r="K43" s="46">
        <v>10</v>
      </c>
      <c r="L43" s="48" t="s">
        <v>0</v>
      </c>
      <c r="M43" s="10"/>
    </row>
    <row r="44" spans="2:13" ht="39" customHeight="1" thickBot="1">
      <c r="B44" s="275"/>
      <c r="C44" s="241"/>
      <c r="D44" s="256"/>
      <c r="E44" s="273"/>
      <c r="F44" s="68"/>
      <c r="G44" s="68"/>
      <c r="H44" s="68"/>
      <c r="I44" s="73"/>
      <c r="J44" s="70"/>
      <c r="K44" s="70"/>
      <c r="L44" s="101">
        <f>SUM(F44:K44)</f>
        <v>0</v>
      </c>
      <c r="M44" s="10"/>
    </row>
    <row r="45" spans="2:13" ht="12.75" customHeight="1" thickBot="1">
      <c r="B45" s="275"/>
      <c r="C45" s="241"/>
      <c r="D45" s="243">
        <v>1</v>
      </c>
      <c r="E45" s="271"/>
      <c r="F45" s="39">
        <v>0</v>
      </c>
      <c r="G45" s="40" t="s">
        <v>20</v>
      </c>
      <c r="H45" s="40" t="s">
        <v>21</v>
      </c>
      <c r="I45" s="41" t="s">
        <v>22</v>
      </c>
      <c r="J45" s="40" t="s">
        <v>23</v>
      </c>
      <c r="K45" s="42" t="s">
        <v>24</v>
      </c>
      <c r="L45" s="10"/>
      <c r="M45" s="10"/>
    </row>
    <row r="46" spans="2:13" ht="12.75" customHeight="1" thickBot="1">
      <c r="B46" s="275"/>
      <c r="C46" s="241"/>
      <c r="D46" s="244"/>
      <c r="E46" s="241"/>
      <c r="F46" s="43">
        <v>1</v>
      </c>
      <c r="G46" s="44">
        <v>2</v>
      </c>
      <c r="H46" s="44">
        <v>4</v>
      </c>
      <c r="I46" s="45">
        <v>6</v>
      </c>
      <c r="J46" s="44">
        <v>8</v>
      </c>
      <c r="K46" s="46">
        <v>10</v>
      </c>
      <c r="L46" s="48" t="s">
        <v>0</v>
      </c>
      <c r="M46" s="10"/>
    </row>
    <row r="47" spans="2:12" ht="13.5" customHeight="1" thickBot="1">
      <c r="B47" s="275"/>
      <c r="C47" s="241"/>
      <c r="D47" s="256"/>
      <c r="E47" s="273"/>
      <c r="F47" s="68"/>
      <c r="G47" s="68"/>
      <c r="H47" s="68"/>
      <c r="I47" s="68"/>
      <c r="J47" s="70"/>
      <c r="K47" s="70"/>
      <c r="L47" s="101">
        <f>SUM(F47:K47)</f>
        <v>0</v>
      </c>
    </row>
    <row r="48" spans="2:13" ht="12.75" customHeight="1" thickBot="1">
      <c r="B48" s="275"/>
      <c r="C48" s="241"/>
      <c r="D48" s="243">
        <v>0</v>
      </c>
      <c r="E48" s="240"/>
      <c r="F48" s="39">
        <v>0</v>
      </c>
      <c r="G48" s="40" t="s">
        <v>20</v>
      </c>
      <c r="H48" s="40" t="s">
        <v>21</v>
      </c>
      <c r="I48" s="41" t="s">
        <v>22</v>
      </c>
      <c r="J48" s="40" t="s">
        <v>23</v>
      </c>
      <c r="K48" s="42" t="s">
        <v>24</v>
      </c>
      <c r="L48" s="10"/>
      <c r="M48" s="10"/>
    </row>
    <row r="49" spans="2:13" ht="14.25" customHeight="1" thickBot="1">
      <c r="B49" s="275"/>
      <c r="C49" s="241"/>
      <c r="D49" s="257"/>
      <c r="E49" s="241"/>
      <c r="F49" s="43">
        <v>1</v>
      </c>
      <c r="G49" s="44">
        <v>2</v>
      </c>
      <c r="H49" s="44">
        <v>4</v>
      </c>
      <c r="I49" s="45">
        <v>6</v>
      </c>
      <c r="J49" s="44">
        <v>8</v>
      </c>
      <c r="K49" s="46">
        <v>10</v>
      </c>
      <c r="L49" s="48" t="s">
        <v>0</v>
      </c>
      <c r="M49" s="10"/>
    </row>
    <row r="50" spans="2:12" ht="14.25" customHeight="1" thickBot="1">
      <c r="B50" s="276"/>
      <c r="C50" s="242"/>
      <c r="D50" s="258"/>
      <c r="E50" s="242"/>
      <c r="F50" s="68"/>
      <c r="G50" s="68"/>
      <c r="H50" s="79"/>
      <c r="I50" s="68"/>
      <c r="J50" s="62"/>
      <c r="K50" s="75"/>
      <c r="L50" s="101">
        <f>SUM(F50:K50)</f>
        <v>0</v>
      </c>
    </row>
    <row r="51" spans="2:13" ht="14.25" customHeight="1" thickBot="1">
      <c r="B51" s="90"/>
      <c r="C51" s="90"/>
      <c r="D51" s="94"/>
      <c r="E51" s="232"/>
      <c r="F51" s="233"/>
      <c r="G51" s="233"/>
      <c r="H51" s="233"/>
      <c r="I51" s="233"/>
      <c r="J51" s="233"/>
      <c r="K51" s="281"/>
      <c r="L51" s="114" t="s">
        <v>95</v>
      </c>
      <c r="M51" s="114" t="s">
        <v>94</v>
      </c>
    </row>
    <row r="52" spans="2:13" ht="12" thickBot="1">
      <c r="B52" s="5"/>
      <c r="D52" s="49">
        <f>SUM(D39:D50)</f>
        <v>1</v>
      </c>
      <c r="E52" s="48" t="s">
        <v>5</v>
      </c>
      <c r="F52" s="131">
        <f aca="true" t="shared" si="2" ref="F52:K52">F41+F44</f>
        <v>0</v>
      </c>
      <c r="G52" s="131">
        <f t="shared" si="2"/>
        <v>0</v>
      </c>
      <c r="H52" s="131">
        <f t="shared" si="2"/>
        <v>0</v>
      </c>
      <c r="I52" s="131">
        <f t="shared" si="2"/>
        <v>0</v>
      </c>
      <c r="J52" s="131">
        <f t="shared" si="2"/>
        <v>0</v>
      </c>
      <c r="K52" s="131">
        <f t="shared" si="2"/>
        <v>0</v>
      </c>
      <c r="L52" s="117">
        <f>SUM(F52:K52)</f>
        <v>0</v>
      </c>
      <c r="M52" s="118">
        <f>L52/D52</f>
        <v>0</v>
      </c>
    </row>
    <row r="54" spans="2:9" ht="12" thickBot="1">
      <c r="B54" s="4"/>
      <c r="C54" s="4"/>
      <c r="D54" s="4"/>
      <c r="E54" s="4"/>
      <c r="F54" s="4"/>
      <c r="G54" s="4"/>
      <c r="H54" s="4"/>
      <c r="I54" s="5"/>
    </row>
    <row r="55" spans="1:11" ht="30" customHeight="1" thickBot="1">
      <c r="A55" s="47">
        <v>4</v>
      </c>
      <c r="B55" s="248" t="s">
        <v>1</v>
      </c>
      <c r="C55" s="249"/>
      <c r="D55" s="48"/>
      <c r="E55" s="48" t="s">
        <v>15</v>
      </c>
      <c r="F55" s="269" t="s">
        <v>8</v>
      </c>
      <c r="G55" s="238"/>
      <c r="H55" s="238"/>
      <c r="I55" s="238"/>
      <c r="J55" s="238"/>
      <c r="K55" s="239"/>
    </row>
    <row r="56" spans="2:11" ht="12.75" customHeight="1" thickBot="1">
      <c r="B56" s="250">
        <f>M78</f>
        <v>6</v>
      </c>
      <c r="C56" s="259" t="s">
        <v>29</v>
      </c>
      <c r="D56" s="243">
        <v>1</v>
      </c>
      <c r="E56" s="245" t="s">
        <v>140</v>
      </c>
      <c r="F56" s="39">
        <v>0</v>
      </c>
      <c r="G56" s="40" t="s">
        <v>20</v>
      </c>
      <c r="H56" s="40" t="s">
        <v>21</v>
      </c>
      <c r="I56" s="41" t="s">
        <v>22</v>
      </c>
      <c r="J56" s="40" t="s">
        <v>23</v>
      </c>
      <c r="K56" s="42" t="s">
        <v>24</v>
      </c>
    </row>
    <row r="57" spans="2:13" ht="12.75" customHeight="1" thickBot="1">
      <c r="B57" s="251"/>
      <c r="C57" s="260"/>
      <c r="D57" s="244"/>
      <c r="E57" s="246"/>
      <c r="F57" s="43">
        <v>1</v>
      </c>
      <c r="G57" s="44">
        <v>2</v>
      </c>
      <c r="H57" s="44">
        <v>4</v>
      </c>
      <c r="I57" s="45">
        <v>6</v>
      </c>
      <c r="J57" s="44">
        <v>8</v>
      </c>
      <c r="K57" s="46">
        <v>10</v>
      </c>
      <c r="L57" s="48" t="s">
        <v>0</v>
      </c>
      <c r="M57" s="10"/>
    </row>
    <row r="58" spans="2:13" ht="12.75" customHeight="1" thickBot="1">
      <c r="B58" s="251"/>
      <c r="C58" s="260"/>
      <c r="D58" s="244"/>
      <c r="E58" s="247"/>
      <c r="F58" s="68"/>
      <c r="G58" s="68">
        <v>2</v>
      </c>
      <c r="H58" s="69"/>
      <c r="I58" s="68"/>
      <c r="J58" s="62"/>
      <c r="K58" s="74"/>
      <c r="L58" s="101">
        <f>SUM(F58:K58)</f>
        <v>2</v>
      </c>
      <c r="M58" s="10"/>
    </row>
    <row r="59" spans="2:13" ht="12" thickBot="1">
      <c r="B59" s="251"/>
      <c r="C59" s="260"/>
      <c r="D59" s="243">
        <v>0</v>
      </c>
      <c r="E59" s="240"/>
      <c r="F59" s="39">
        <v>0</v>
      </c>
      <c r="G59" s="40" t="s">
        <v>20</v>
      </c>
      <c r="H59" s="40" t="s">
        <v>21</v>
      </c>
      <c r="I59" s="41" t="s">
        <v>22</v>
      </c>
      <c r="J59" s="40" t="s">
        <v>23</v>
      </c>
      <c r="K59" s="42" t="s">
        <v>24</v>
      </c>
      <c r="L59" s="60"/>
      <c r="M59" s="10"/>
    </row>
    <row r="60" spans="2:14" ht="14.25" customHeight="1" thickBot="1">
      <c r="B60" s="251"/>
      <c r="C60" s="260"/>
      <c r="D60" s="244"/>
      <c r="E60" s="241"/>
      <c r="F60" s="43">
        <v>1</v>
      </c>
      <c r="G60" s="44">
        <v>2</v>
      </c>
      <c r="H60" s="44">
        <v>4</v>
      </c>
      <c r="I60" s="45">
        <v>6</v>
      </c>
      <c r="J60" s="44">
        <v>8</v>
      </c>
      <c r="K60" s="46">
        <v>10</v>
      </c>
      <c r="L60" s="48" t="s">
        <v>0</v>
      </c>
      <c r="M60" s="151" t="s">
        <v>96</v>
      </c>
      <c r="N60" s="111" t="s">
        <v>97</v>
      </c>
    </row>
    <row r="61" spans="2:14" ht="14.25" customHeight="1" thickBot="1">
      <c r="B61" s="251"/>
      <c r="C61" s="261"/>
      <c r="D61" s="244"/>
      <c r="E61" s="242"/>
      <c r="F61" s="68"/>
      <c r="G61" s="68"/>
      <c r="H61" s="79"/>
      <c r="I61" s="68"/>
      <c r="J61" s="62"/>
      <c r="K61" s="75"/>
      <c r="L61" s="101">
        <f>SUM(F61:K61)</f>
        <v>0</v>
      </c>
      <c r="M61" s="152">
        <f>SUM(F58+G58+H58+I58+J58+K58+F61+G61+H61+I61+J61+K61)</f>
        <v>2</v>
      </c>
      <c r="N61" s="113">
        <f>M61/(D56+D59)</f>
        <v>2</v>
      </c>
    </row>
    <row r="62" spans="1:12" ht="11.25" customHeight="1" thickBot="1">
      <c r="A62" s="23"/>
      <c r="B62" s="251"/>
      <c r="C62" s="259" t="s">
        <v>162</v>
      </c>
      <c r="D62" s="243">
        <v>1</v>
      </c>
      <c r="E62" s="271" t="s">
        <v>159</v>
      </c>
      <c r="F62" s="39" t="s">
        <v>161</v>
      </c>
      <c r="G62" s="40" t="s">
        <v>130</v>
      </c>
      <c r="H62" s="40" t="s">
        <v>21</v>
      </c>
      <c r="I62" s="41" t="s">
        <v>22</v>
      </c>
      <c r="J62" s="40" t="s">
        <v>23</v>
      </c>
      <c r="K62" s="42" t="s">
        <v>24</v>
      </c>
      <c r="L62" s="60"/>
    </row>
    <row r="63" spans="2:12" ht="11.25" customHeight="1" thickBot="1">
      <c r="B63" s="251"/>
      <c r="C63" s="260"/>
      <c r="D63" s="244"/>
      <c r="E63" s="272"/>
      <c r="F63" s="43">
        <v>1</v>
      </c>
      <c r="G63" s="44">
        <v>4</v>
      </c>
      <c r="H63" s="44">
        <v>6</v>
      </c>
      <c r="I63" s="45">
        <v>10</v>
      </c>
      <c r="J63" s="44">
        <v>6</v>
      </c>
      <c r="K63" s="46">
        <v>1</v>
      </c>
      <c r="L63" s="48" t="s">
        <v>0</v>
      </c>
    </row>
    <row r="64" spans="2:12" ht="11.25" customHeight="1" thickBot="1">
      <c r="B64" s="251"/>
      <c r="C64" s="260"/>
      <c r="D64" s="244"/>
      <c r="E64" s="273"/>
      <c r="F64" s="62"/>
      <c r="G64" s="68"/>
      <c r="H64" s="68"/>
      <c r="I64" s="69">
        <v>10</v>
      </c>
      <c r="J64" s="68"/>
      <c r="K64" s="62"/>
      <c r="L64" s="101">
        <f>SUM(F64:K64)</f>
        <v>10</v>
      </c>
    </row>
    <row r="65" spans="2:12" ht="11.25" customHeight="1" thickBot="1">
      <c r="B65" s="251"/>
      <c r="C65" s="260"/>
      <c r="D65" s="243">
        <v>1</v>
      </c>
      <c r="E65" s="240" t="s">
        <v>160</v>
      </c>
      <c r="F65" s="39" t="s">
        <v>161</v>
      </c>
      <c r="G65" s="40" t="s">
        <v>130</v>
      </c>
      <c r="H65" s="40" t="s">
        <v>21</v>
      </c>
      <c r="I65" s="41" t="s">
        <v>22</v>
      </c>
      <c r="J65" s="40" t="s">
        <v>23</v>
      </c>
      <c r="K65" s="42" t="s">
        <v>24</v>
      </c>
      <c r="L65" s="60"/>
    </row>
    <row r="66" spans="2:14" ht="11.25" customHeight="1" thickBot="1">
      <c r="B66" s="251"/>
      <c r="C66" s="260"/>
      <c r="D66" s="244"/>
      <c r="E66" s="241"/>
      <c r="F66" s="43">
        <v>1</v>
      </c>
      <c r="G66" s="44">
        <v>4</v>
      </c>
      <c r="H66" s="44">
        <v>6</v>
      </c>
      <c r="I66" s="45">
        <v>10</v>
      </c>
      <c r="J66" s="44">
        <v>6</v>
      </c>
      <c r="K66" s="46">
        <v>1</v>
      </c>
      <c r="L66" s="48" t="s">
        <v>0</v>
      </c>
      <c r="M66" s="151" t="s">
        <v>96</v>
      </c>
      <c r="N66" s="111" t="s">
        <v>97</v>
      </c>
    </row>
    <row r="67" spans="2:14" ht="13.5" customHeight="1" thickBot="1">
      <c r="B67" s="251"/>
      <c r="C67" s="261"/>
      <c r="D67" s="244"/>
      <c r="E67" s="242"/>
      <c r="F67" s="62"/>
      <c r="G67" s="68"/>
      <c r="H67" s="68"/>
      <c r="I67" s="69">
        <v>10</v>
      </c>
      <c r="J67" s="68"/>
      <c r="K67" s="62"/>
      <c r="L67" s="101">
        <f>SUM(F67:K67)</f>
        <v>10</v>
      </c>
      <c r="M67" s="152">
        <f>SUM(F64+G64+H64+I64+J64+K64+F67+G67+H67+I67+J67+K67)</f>
        <v>20</v>
      </c>
      <c r="N67" s="113">
        <f>M67/(D62+D65)</f>
        <v>10</v>
      </c>
    </row>
    <row r="68" spans="1:12" ht="11.25" customHeight="1" thickBot="1">
      <c r="A68" s="23"/>
      <c r="B68" s="251"/>
      <c r="C68" s="259" t="s">
        <v>30</v>
      </c>
      <c r="D68" s="243">
        <v>1</v>
      </c>
      <c r="E68" s="271" t="s">
        <v>141</v>
      </c>
      <c r="F68" s="39" t="s">
        <v>161</v>
      </c>
      <c r="G68" s="40" t="s">
        <v>130</v>
      </c>
      <c r="H68" s="40" t="s">
        <v>21</v>
      </c>
      <c r="I68" s="41" t="s">
        <v>22</v>
      </c>
      <c r="J68" s="40" t="s">
        <v>23</v>
      </c>
      <c r="K68" s="42" t="s">
        <v>24</v>
      </c>
      <c r="L68" s="60"/>
    </row>
    <row r="69" spans="2:12" ht="11.25" customHeight="1" thickBot="1">
      <c r="B69" s="251"/>
      <c r="C69" s="260"/>
      <c r="D69" s="244"/>
      <c r="E69" s="272"/>
      <c r="F69" s="43">
        <v>1</v>
      </c>
      <c r="G69" s="44">
        <v>2</v>
      </c>
      <c r="H69" s="44">
        <v>4</v>
      </c>
      <c r="I69" s="45">
        <v>6</v>
      </c>
      <c r="J69" s="44">
        <v>8</v>
      </c>
      <c r="K69" s="63">
        <v>10</v>
      </c>
      <c r="L69" s="48" t="s">
        <v>0</v>
      </c>
    </row>
    <row r="70" spans="2:12" ht="11.25" customHeight="1" thickBot="1">
      <c r="B70" s="251"/>
      <c r="C70" s="260"/>
      <c r="D70" s="244"/>
      <c r="E70" s="273"/>
      <c r="F70" s="62"/>
      <c r="G70" s="68"/>
      <c r="H70" s="68"/>
      <c r="I70" s="69">
        <v>6</v>
      </c>
      <c r="J70" s="68"/>
      <c r="K70" s="62"/>
      <c r="L70" s="101">
        <f>SUM(F70:K70)</f>
        <v>6</v>
      </c>
    </row>
    <row r="71" spans="2:12" ht="11.25" customHeight="1" thickBot="1">
      <c r="B71" s="251"/>
      <c r="C71" s="260"/>
      <c r="D71" s="243">
        <v>1</v>
      </c>
      <c r="E71" s="240" t="s">
        <v>32</v>
      </c>
      <c r="F71" s="39" t="s">
        <v>161</v>
      </c>
      <c r="G71" s="40" t="s">
        <v>130</v>
      </c>
      <c r="H71" s="40" t="s">
        <v>21</v>
      </c>
      <c r="I71" s="41" t="s">
        <v>22</v>
      </c>
      <c r="J71" s="40" t="s">
        <v>23</v>
      </c>
      <c r="K71" s="42" t="s">
        <v>24</v>
      </c>
      <c r="L71" s="60"/>
    </row>
    <row r="72" spans="2:14" ht="11.25" customHeight="1" thickBot="1">
      <c r="B72" s="251"/>
      <c r="C72" s="260"/>
      <c r="D72" s="244"/>
      <c r="E72" s="241"/>
      <c r="F72" s="43">
        <v>1</v>
      </c>
      <c r="G72" s="44">
        <v>2</v>
      </c>
      <c r="H72" s="44">
        <v>4</v>
      </c>
      <c r="I72" s="45">
        <v>6</v>
      </c>
      <c r="J72" s="44">
        <v>8</v>
      </c>
      <c r="K72" s="46">
        <v>10</v>
      </c>
      <c r="L72" s="48" t="s">
        <v>0</v>
      </c>
      <c r="M72" s="151" t="s">
        <v>96</v>
      </c>
      <c r="N72" s="111" t="s">
        <v>97</v>
      </c>
    </row>
    <row r="73" spans="2:14" ht="13.5" customHeight="1" thickBot="1">
      <c r="B73" s="251"/>
      <c r="C73" s="261"/>
      <c r="D73" s="244"/>
      <c r="E73" s="242"/>
      <c r="F73" s="62"/>
      <c r="G73" s="68">
        <v>2</v>
      </c>
      <c r="H73" s="68"/>
      <c r="I73" s="69"/>
      <c r="J73" s="68"/>
      <c r="K73" s="62"/>
      <c r="L73" s="101">
        <f>SUM(F73:K73)</f>
        <v>2</v>
      </c>
      <c r="M73" s="152">
        <f>SUM(F70+G70+H70+I70+J70+K70+F73+G73+H73+I73+J73+K73)</f>
        <v>8</v>
      </c>
      <c r="N73" s="113">
        <f>M73/(D68+D71)</f>
        <v>4</v>
      </c>
    </row>
    <row r="74" spans="1:12" ht="11.25" customHeight="1" thickBot="1">
      <c r="A74" s="23"/>
      <c r="B74" s="251"/>
      <c r="C74" s="259" t="s">
        <v>31</v>
      </c>
      <c r="D74" s="243">
        <v>0</v>
      </c>
      <c r="E74" s="271" t="s">
        <v>33</v>
      </c>
      <c r="F74" s="39" t="s">
        <v>161</v>
      </c>
      <c r="G74" s="40" t="s">
        <v>130</v>
      </c>
      <c r="H74" s="40" t="s">
        <v>21</v>
      </c>
      <c r="I74" s="41" t="s">
        <v>22</v>
      </c>
      <c r="J74" s="40" t="s">
        <v>23</v>
      </c>
      <c r="K74" s="42" t="s">
        <v>24</v>
      </c>
      <c r="L74" s="60"/>
    </row>
    <row r="75" spans="2:12" ht="11.25" customHeight="1" thickBot="1">
      <c r="B75" s="251"/>
      <c r="C75" s="260"/>
      <c r="D75" s="244"/>
      <c r="E75" s="272"/>
      <c r="F75" s="43">
        <v>1</v>
      </c>
      <c r="G75" s="44">
        <v>2</v>
      </c>
      <c r="H75" s="44">
        <v>4</v>
      </c>
      <c r="I75" s="45">
        <v>6</v>
      </c>
      <c r="J75" s="44">
        <v>8</v>
      </c>
      <c r="K75" s="46">
        <v>10</v>
      </c>
      <c r="L75" s="48" t="s">
        <v>0</v>
      </c>
    </row>
    <row r="76" spans="2:12" ht="11.25" customHeight="1" thickBot="1">
      <c r="B76" s="252"/>
      <c r="C76" s="261"/>
      <c r="D76" s="244"/>
      <c r="E76" s="273"/>
      <c r="F76" s="62"/>
      <c r="G76" s="68"/>
      <c r="H76" s="68"/>
      <c r="I76" s="69"/>
      <c r="J76" s="68"/>
      <c r="K76" s="62"/>
      <c r="L76" s="101">
        <f>SUM(F76:K76)</f>
        <v>0</v>
      </c>
    </row>
    <row r="77" spans="2:13" ht="11.25" customHeight="1" thickBot="1">
      <c r="B77" s="90"/>
      <c r="C77" s="90"/>
      <c r="D77" s="104"/>
      <c r="E77" s="232"/>
      <c r="F77" s="233"/>
      <c r="G77" s="233"/>
      <c r="H77" s="233"/>
      <c r="I77" s="233"/>
      <c r="J77" s="233"/>
      <c r="K77" s="281"/>
      <c r="L77" s="114" t="s">
        <v>95</v>
      </c>
      <c r="M77" s="114" t="s">
        <v>94</v>
      </c>
    </row>
    <row r="78" spans="4:13" ht="12" thickBot="1">
      <c r="D78" s="49">
        <f>SUM(D56:D76)</f>
        <v>5</v>
      </c>
      <c r="E78" s="48" t="s">
        <v>5</v>
      </c>
      <c r="F78" s="53">
        <f aca="true" t="shared" si="3" ref="F78:K78">F58+F61+F64+F67+F70+F73+F76</f>
        <v>0</v>
      </c>
      <c r="G78" s="53">
        <f t="shared" si="3"/>
        <v>4</v>
      </c>
      <c r="H78" s="53">
        <f t="shared" si="3"/>
        <v>0</v>
      </c>
      <c r="I78" s="53">
        <f t="shared" si="3"/>
        <v>26</v>
      </c>
      <c r="J78" s="53">
        <f t="shared" si="3"/>
        <v>0</v>
      </c>
      <c r="K78" s="53">
        <f t="shared" si="3"/>
        <v>0</v>
      </c>
      <c r="L78" s="119">
        <f>SUM(F78:K78)</f>
        <v>30</v>
      </c>
      <c r="M78" s="120">
        <f>L78/D78</f>
        <v>6</v>
      </c>
    </row>
    <row r="79" spans="4:13" ht="11.25">
      <c r="D79" s="6"/>
      <c r="E79" s="4"/>
      <c r="F79" s="6"/>
      <c r="G79" s="6"/>
      <c r="H79" s="6"/>
      <c r="I79" s="6"/>
      <c r="J79" s="6"/>
      <c r="K79" s="6"/>
      <c r="L79" s="10"/>
      <c r="M79" s="10"/>
    </row>
    <row r="80" ht="12" thickBot="1"/>
    <row r="81" spans="1:11" ht="12" thickBot="1">
      <c r="A81" s="47">
        <v>5</v>
      </c>
      <c r="B81" s="248" t="s">
        <v>34</v>
      </c>
      <c r="C81" s="249"/>
      <c r="D81" s="48"/>
      <c r="E81" s="48" t="s">
        <v>15</v>
      </c>
      <c r="F81" s="269" t="s">
        <v>8</v>
      </c>
      <c r="G81" s="238"/>
      <c r="H81" s="238"/>
      <c r="I81" s="238"/>
      <c r="J81" s="238"/>
      <c r="K81" s="239"/>
    </row>
    <row r="82" spans="2:11" ht="12" thickBot="1">
      <c r="B82" s="277">
        <f>M89</f>
        <v>2</v>
      </c>
      <c r="C82" s="259" t="s">
        <v>35</v>
      </c>
      <c r="D82" s="243">
        <v>1</v>
      </c>
      <c r="E82" s="245" t="s">
        <v>163</v>
      </c>
      <c r="F82" s="39" t="s">
        <v>133</v>
      </c>
      <c r="G82" s="40" t="s">
        <v>130</v>
      </c>
      <c r="H82" s="40" t="s">
        <v>21</v>
      </c>
      <c r="I82" s="41" t="s">
        <v>22</v>
      </c>
      <c r="J82" s="40" t="s">
        <v>23</v>
      </c>
      <c r="K82" s="42" t="s">
        <v>24</v>
      </c>
    </row>
    <row r="83" spans="2:13" ht="12" thickBot="1">
      <c r="B83" s="275"/>
      <c r="C83" s="260"/>
      <c r="D83" s="244"/>
      <c r="E83" s="246"/>
      <c r="F83" s="43">
        <v>1</v>
      </c>
      <c r="G83" s="44">
        <v>2</v>
      </c>
      <c r="H83" s="44">
        <v>4</v>
      </c>
      <c r="I83" s="45">
        <v>6</v>
      </c>
      <c r="J83" s="44">
        <v>8</v>
      </c>
      <c r="K83" s="46">
        <v>10</v>
      </c>
      <c r="L83" s="48" t="s">
        <v>0</v>
      </c>
      <c r="M83" s="10"/>
    </row>
    <row r="84" spans="2:13" ht="12" thickBot="1">
      <c r="B84" s="275"/>
      <c r="C84" s="260"/>
      <c r="D84" s="244"/>
      <c r="E84" s="247"/>
      <c r="F84" s="68"/>
      <c r="G84" s="68">
        <v>2</v>
      </c>
      <c r="H84" s="69"/>
      <c r="I84" s="68"/>
      <c r="J84" s="62"/>
      <c r="K84" s="74"/>
      <c r="L84" s="101">
        <f>SUM(F84:K84)</f>
        <v>2</v>
      </c>
      <c r="M84" s="10"/>
    </row>
    <row r="85" spans="1:12" ht="12" thickBot="1">
      <c r="A85" s="23"/>
      <c r="B85" s="275"/>
      <c r="C85" s="240" t="s">
        <v>165</v>
      </c>
      <c r="D85" s="243">
        <v>0</v>
      </c>
      <c r="E85" s="271" t="s">
        <v>164</v>
      </c>
      <c r="F85" s="160" t="s">
        <v>133</v>
      </c>
      <c r="G85" s="161" t="s">
        <v>130</v>
      </c>
      <c r="H85" s="161" t="s">
        <v>21</v>
      </c>
      <c r="I85" s="162" t="s">
        <v>22</v>
      </c>
      <c r="J85" s="161" t="s">
        <v>23</v>
      </c>
      <c r="K85" s="163" t="s">
        <v>24</v>
      </c>
      <c r="L85" s="153"/>
    </row>
    <row r="86" spans="2:12" ht="12" thickBot="1">
      <c r="B86" s="275"/>
      <c r="C86" s="241"/>
      <c r="D86" s="244"/>
      <c r="E86" s="272"/>
      <c r="F86" s="164">
        <v>1</v>
      </c>
      <c r="G86" s="165">
        <v>2</v>
      </c>
      <c r="H86" s="165">
        <v>4</v>
      </c>
      <c r="I86" s="166">
        <v>6</v>
      </c>
      <c r="J86" s="165">
        <v>8</v>
      </c>
      <c r="K86" s="167">
        <v>10</v>
      </c>
      <c r="L86" s="48" t="s">
        <v>0</v>
      </c>
    </row>
    <row r="87" spans="2:12" ht="12" thickBot="1">
      <c r="B87" s="276"/>
      <c r="C87" s="242"/>
      <c r="D87" s="244"/>
      <c r="E87" s="273"/>
      <c r="F87" s="157"/>
      <c r="G87" s="158">
        <v>0</v>
      </c>
      <c r="H87" s="158"/>
      <c r="I87" s="159"/>
      <c r="J87" s="158"/>
      <c r="K87" s="157"/>
      <c r="L87" s="101">
        <f>SUM(F87:K87)</f>
        <v>0</v>
      </c>
    </row>
    <row r="88" spans="2:13" ht="13.5" customHeight="1" thickBot="1">
      <c r="B88" s="90"/>
      <c r="C88" s="90"/>
      <c r="D88" s="104"/>
      <c r="E88" s="232"/>
      <c r="F88" s="233"/>
      <c r="G88" s="233"/>
      <c r="H88" s="233"/>
      <c r="I88" s="233"/>
      <c r="J88" s="233"/>
      <c r="K88" s="281"/>
      <c r="L88" s="114" t="s">
        <v>95</v>
      </c>
      <c r="M88" s="114" t="s">
        <v>94</v>
      </c>
    </row>
    <row r="89" spans="4:13" ht="12" thickBot="1">
      <c r="D89" s="49">
        <f>SUM(D82:D87)</f>
        <v>1</v>
      </c>
      <c r="E89" s="48" t="s">
        <v>5</v>
      </c>
      <c r="F89" s="53">
        <f aca="true" t="shared" si="4" ref="F89:K89">F84+F87</f>
        <v>0</v>
      </c>
      <c r="G89" s="53">
        <f t="shared" si="4"/>
        <v>2</v>
      </c>
      <c r="H89" s="53">
        <f t="shared" si="4"/>
        <v>0</v>
      </c>
      <c r="I89" s="53">
        <f t="shared" si="4"/>
        <v>0</v>
      </c>
      <c r="J89" s="53">
        <f t="shared" si="4"/>
        <v>0</v>
      </c>
      <c r="K89" s="53">
        <f t="shared" si="4"/>
        <v>0</v>
      </c>
      <c r="L89" s="119">
        <f>SUM(F89:K89)</f>
        <v>2</v>
      </c>
      <c r="M89" s="120">
        <f>L89/D89</f>
        <v>2</v>
      </c>
    </row>
  </sheetData>
  <sheetProtection/>
  <mergeCells count="73">
    <mergeCell ref="F81:K81"/>
    <mergeCell ref="E68:E70"/>
    <mergeCell ref="E88:K88"/>
    <mergeCell ref="E62:E64"/>
    <mergeCell ref="C74:C76"/>
    <mergeCell ref="D74:D76"/>
    <mergeCell ref="E74:E76"/>
    <mergeCell ref="B81:C81"/>
    <mergeCell ref="B82:B87"/>
    <mergeCell ref="C82:C84"/>
    <mergeCell ref="D82:D84"/>
    <mergeCell ref="E82:E84"/>
    <mergeCell ref="B56:B76"/>
    <mergeCell ref="C85:C87"/>
    <mergeCell ref="D85:D87"/>
    <mergeCell ref="E85:E87"/>
    <mergeCell ref="C68:C73"/>
    <mergeCell ref="E77:K77"/>
    <mergeCell ref="E51:K51"/>
    <mergeCell ref="F38:K38"/>
    <mergeCell ref="F55:K55"/>
    <mergeCell ref="E39:E41"/>
    <mergeCell ref="E71:E73"/>
    <mergeCell ref="E59:E61"/>
    <mergeCell ref="E65:E67"/>
    <mergeCell ref="C56:C61"/>
    <mergeCell ref="E56:E58"/>
    <mergeCell ref="B55:C55"/>
    <mergeCell ref="E22:K22"/>
    <mergeCell ref="F28:K28"/>
    <mergeCell ref="D29:D31"/>
    <mergeCell ref="C29:C31"/>
    <mergeCell ref="C39:C50"/>
    <mergeCell ref="B29:B31"/>
    <mergeCell ref="D42:D44"/>
    <mergeCell ref="E42:E44"/>
    <mergeCell ref="D45:D47"/>
    <mergeCell ref="E45:E47"/>
    <mergeCell ref="B39:B50"/>
    <mergeCell ref="E32:K32"/>
    <mergeCell ref="E48:E50"/>
    <mergeCell ref="E19:E21"/>
    <mergeCell ref="E29:E31"/>
    <mergeCell ref="B1:C1"/>
    <mergeCell ref="B3:C3"/>
    <mergeCell ref="F3:K3"/>
    <mergeCell ref="E13:E15"/>
    <mergeCell ref="C13:C15"/>
    <mergeCell ref="E4:E6"/>
    <mergeCell ref="B4:B21"/>
    <mergeCell ref="D19:D21"/>
    <mergeCell ref="E16:E18"/>
    <mergeCell ref="D13:D15"/>
    <mergeCell ref="C19:C21"/>
    <mergeCell ref="C4:C12"/>
    <mergeCell ref="E7:E9"/>
    <mergeCell ref="E10:E12"/>
    <mergeCell ref="C16:C18"/>
    <mergeCell ref="D16:D18"/>
    <mergeCell ref="D68:D70"/>
    <mergeCell ref="D71:D73"/>
    <mergeCell ref="D4:D6"/>
    <mergeCell ref="D7:D9"/>
    <mergeCell ref="D10:D12"/>
    <mergeCell ref="D56:D58"/>
    <mergeCell ref="D59:D61"/>
    <mergeCell ref="D62:D64"/>
    <mergeCell ref="D39:D41"/>
    <mergeCell ref="D48:D50"/>
    <mergeCell ref="D65:D67"/>
    <mergeCell ref="B38:C38"/>
    <mergeCell ref="B28:C28"/>
    <mergeCell ref="C62:C67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0"/>
  <sheetViews>
    <sheetView zoomScalePageLayoutView="0" workbookViewId="0" topLeftCell="A1">
      <selection activeCell="N116" sqref="N116"/>
    </sheetView>
  </sheetViews>
  <sheetFormatPr defaultColWidth="8.8515625" defaultRowHeight="12.75"/>
  <cols>
    <col min="1" max="1" width="8.8515625" style="81" customWidth="1"/>
    <col min="2" max="2" width="14.8515625" style="81" customWidth="1"/>
    <col min="3" max="3" width="29.57421875" style="81" customWidth="1"/>
    <col min="4" max="4" width="3.421875" style="81" customWidth="1"/>
    <col min="5" max="5" width="16.7109375" style="81" customWidth="1"/>
    <col min="6" max="6" width="10.00390625" style="81" customWidth="1"/>
    <col min="7" max="7" width="11.00390625" style="81" customWidth="1"/>
    <col min="8" max="8" width="10.28125" style="81" customWidth="1"/>
    <col min="9" max="11" width="8.8515625" style="81" customWidth="1"/>
    <col min="12" max="12" width="13.8515625" style="81" bestFit="1" customWidth="1"/>
    <col min="13" max="14" width="15.00390625" style="81" customWidth="1"/>
    <col min="15" max="16384" width="8.8515625" style="81" customWidth="1"/>
  </cols>
  <sheetData>
    <row r="1" spans="2:5" ht="13.5" customHeight="1" thickBot="1">
      <c r="B1" s="82"/>
      <c r="C1" s="234" t="s">
        <v>3</v>
      </c>
      <c r="D1" s="235"/>
      <c r="E1" s="236"/>
    </row>
    <row r="3" spans="2:19" ht="12" thickBot="1">
      <c r="B3" s="4"/>
      <c r="C3" s="4"/>
      <c r="D3" s="4"/>
      <c r="E3" s="4"/>
      <c r="F3" s="4"/>
      <c r="G3" s="4"/>
      <c r="H3" s="4"/>
      <c r="I3" s="5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" thickBot="1">
      <c r="A4" s="15">
        <v>1</v>
      </c>
      <c r="B4" s="248" t="s">
        <v>36</v>
      </c>
      <c r="C4" s="249"/>
      <c r="D4" s="48"/>
      <c r="E4" s="48" t="s">
        <v>15</v>
      </c>
      <c r="F4" s="237" t="s">
        <v>93</v>
      </c>
      <c r="G4" s="238"/>
      <c r="H4" s="238"/>
      <c r="I4" s="238"/>
      <c r="J4" s="238"/>
      <c r="K4" s="239"/>
      <c r="L4" s="9"/>
      <c r="M4" s="9"/>
      <c r="N4" s="9"/>
      <c r="O4" s="3"/>
      <c r="P4" s="3"/>
      <c r="Q4" s="3"/>
      <c r="R4" s="3"/>
      <c r="S4" s="3"/>
    </row>
    <row r="5" spans="1:19" ht="12" customHeight="1" thickBot="1">
      <c r="A5" s="9"/>
      <c r="B5" s="277">
        <f>M18</f>
        <v>9.75</v>
      </c>
      <c r="C5" s="240" t="s">
        <v>262</v>
      </c>
      <c r="D5" s="243">
        <v>1</v>
      </c>
      <c r="E5" s="245" t="s">
        <v>260</v>
      </c>
      <c r="F5" s="39" t="s">
        <v>166</v>
      </c>
      <c r="G5" s="30" t="s">
        <v>167</v>
      </c>
      <c r="H5" s="30" t="s">
        <v>168</v>
      </c>
      <c r="I5" s="31" t="s">
        <v>169</v>
      </c>
      <c r="J5" s="30" t="s">
        <v>170</v>
      </c>
      <c r="K5" s="32" t="s">
        <v>171</v>
      </c>
      <c r="L5" s="9"/>
      <c r="M5" s="9"/>
      <c r="N5" s="9"/>
      <c r="P5" s="3"/>
      <c r="Q5" s="3"/>
      <c r="R5" s="3"/>
      <c r="S5" s="3"/>
    </row>
    <row r="6" spans="1:19" ht="12" customHeight="1" thickBot="1">
      <c r="A6" s="9"/>
      <c r="B6" s="275"/>
      <c r="C6" s="241"/>
      <c r="D6" s="244"/>
      <c r="E6" s="246"/>
      <c r="F6" s="33">
        <v>1</v>
      </c>
      <c r="G6" s="34">
        <v>2</v>
      </c>
      <c r="H6" s="34">
        <v>4</v>
      </c>
      <c r="I6" s="35">
        <v>6</v>
      </c>
      <c r="J6" s="34">
        <v>8</v>
      </c>
      <c r="K6" s="36">
        <v>10</v>
      </c>
      <c r="L6" s="48" t="s">
        <v>0</v>
      </c>
      <c r="M6" s="10"/>
      <c r="N6" s="9"/>
      <c r="O6" s="3"/>
      <c r="P6" s="3"/>
      <c r="Q6" s="3"/>
      <c r="R6" s="3"/>
      <c r="S6" s="3"/>
    </row>
    <row r="7" spans="1:19" ht="22.5" customHeight="1" thickBot="1">
      <c r="A7" s="9"/>
      <c r="B7" s="275"/>
      <c r="C7" s="241"/>
      <c r="D7" s="244"/>
      <c r="E7" s="247"/>
      <c r="F7" s="65"/>
      <c r="G7" s="65"/>
      <c r="H7" s="66"/>
      <c r="I7" s="65"/>
      <c r="J7" s="64"/>
      <c r="K7" s="83">
        <v>10</v>
      </c>
      <c r="L7" s="101">
        <f>SUM(F7:K7)</f>
        <v>10</v>
      </c>
      <c r="M7" s="10"/>
      <c r="N7" s="9"/>
      <c r="S7" s="3"/>
    </row>
    <row r="8" spans="1:19" ht="12" customHeight="1" thickBot="1">
      <c r="A8" s="9"/>
      <c r="B8" s="275"/>
      <c r="C8" s="241"/>
      <c r="D8" s="243">
        <v>1</v>
      </c>
      <c r="E8" s="245" t="s">
        <v>266</v>
      </c>
      <c r="F8" s="39" t="s">
        <v>267</v>
      </c>
      <c r="G8" s="172" t="s">
        <v>268</v>
      </c>
      <c r="H8" s="30" t="s">
        <v>269</v>
      </c>
      <c r="I8" s="31" t="s">
        <v>270</v>
      </c>
      <c r="J8" s="30" t="s">
        <v>271</v>
      </c>
      <c r="K8" s="32">
        <v>0</v>
      </c>
      <c r="L8" s="10"/>
      <c r="M8" s="10"/>
      <c r="N8" s="9"/>
      <c r="O8" s="7"/>
      <c r="P8" s="6"/>
      <c r="Q8" s="7"/>
      <c r="R8" s="3"/>
      <c r="S8" s="3"/>
    </row>
    <row r="9" spans="1:19" ht="12" customHeight="1" thickBot="1">
      <c r="A9" s="9"/>
      <c r="B9" s="275"/>
      <c r="C9" s="241"/>
      <c r="D9" s="244"/>
      <c r="E9" s="246"/>
      <c r="F9" s="33">
        <v>1</v>
      </c>
      <c r="G9" s="34">
        <v>2</v>
      </c>
      <c r="H9" s="34">
        <v>4</v>
      </c>
      <c r="I9" s="35">
        <v>6</v>
      </c>
      <c r="J9" s="34">
        <v>8</v>
      </c>
      <c r="K9" s="36">
        <v>10</v>
      </c>
      <c r="L9" s="48" t="s">
        <v>0</v>
      </c>
      <c r="M9" s="10"/>
      <c r="N9" s="9"/>
      <c r="O9" s="7"/>
      <c r="P9" s="6"/>
      <c r="Q9" s="7"/>
      <c r="R9" s="3"/>
      <c r="S9" s="3"/>
    </row>
    <row r="10" spans="1:19" ht="26.25" customHeight="1" thickBot="1">
      <c r="A10" s="9"/>
      <c r="B10" s="275"/>
      <c r="C10" s="241"/>
      <c r="D10" s="244"/>
      <c r="E10" s="247"/>
      <c r="F10" s="68">
        <v>0</v>
      </c>
      <c r="G10" s="68"/>
      <c r="H10" s="79"/>
      <c r="I10" s="68"/>
      <c r="J10" s="62"/>
      <c r="K10" s="75">
        <v>10</v>
      </c>
      <c r="L10" s="101">
        <f>SUM(F10:K10)</f>
        <v>10</v>
      </c>
      <c r="M10" s="9"/>
      <c r="N10" s="9"/>
      <c r="O10" s="7"/>
      <c r="P10" s="6"/>
      <c r="Q10" s="7"/>
      <c r="R10" s="3"/>
      <c r="S10" s="3"/>
    </row>
    <row r="11" spans="1:19" ht="11.25" customHeight="1" thickBot="1">
      <c r="A11" s="23"/>
      <c r="B11" s="275"/>
      <c r="C11" s="241"/>
      <c r="D11" s="243">
        <v>1</v>
      </c>
      <c r="E11" s="240" t="s">
        <v>273</v>
      </c>
      <c r="F11" s="29" t="s">
        <v>272</v>
      </c>
      <c r="G11" s="30" t="s">
        <v>275</v>
      </c>
      <c r="H11" s="30" t="s">
        <v>276</v>
      </c>
      <c r="I11" s="31" t="s">
        <v>277</v>
      </c>
      <c r="J11" s="30" t="s">
        <v>278</v>
      </c>
      <c r="K11" s="32" t="s">
        <v>274</v>
      </c>
      <c r="L11" s="9"/>
      <c r="M11" s="9"/>
      <c r="N11" s="9"/>
      <c r="O11" s="7"/>
      <c r="P11" s="3"/>
      <c r="Q11" s="7"/>
      <c r="R11" s="7"/>
      <c r="S11" s="7"/>
    </row>
    <row r="12" spans="1:19" ht="12.75" customHeight="1" thickBot="1">
      <c r="A12" s="9"/>
      <c r="B12" s="275"/>
      <c r="C12" s="241"/>
      <c r="D12" s="244"/>
      <c r="E12" s="241"/>
      <c r="F12" s="33">
        <v>1</v>
      </c>
      <c r="G12" s="34">
        <v>2</v>
      </c>
      <c r="H12" s="34">
        <v>4</v>
      </c>
      <c r="I12" s="35">
        <v>6</v>
      </c>
      <c r="J12" s="34">
        <v>8</v>
      </c>
      <c r="K12" s="36">
        <v>10</v>
      </c>
      <c r="L12" s="48" t="s">
        <v>0</v>
      </c>
      <c r="M12" s="9"/>
      <c r="N12" s="9"/>
      <c r="O12" s="7"/>
      <c r="P12" s="3"/>
      <c r="Q12" s="7"/>
      <c r="R12" s="7"/>
      <c r="S12" s="7"/>
    </row>
    <row r="13" spans="1:19" ht="26.25" customHeight="1" thickBot="1">
      <c r="A13" s="9"/>
      <c r="B13" s="275"/>
      <c r="C13" s="241"/>
      <c r="D13" s="244"/>
      <c r="E13" s="242"/>
      <c r="F13" s="62"/>
      <c r="G13" s="68"/>
      <c r="H13" s="68"/>
      <c r="I13" s="69"/>
      <c r="J13" s="68">
        <v>8</v>
      </c>
      <c r="K13" s="62"/>
      <c r="L13" s="101">
        <f>SUM(F13:K13)</f>
        <v>8</v>
      </c>
      <c r="M13" s="9"/>
      <c r="N13" s="9"/>
      <c r="O13" s="3"/>
      <c r="P13" s="3"/>
      <c r="Q13" s="3"/>
      <c r="R13" s="3"/>
      <c r="S13" s="3"/>
    </row>
    <row r="14" spans="1:19" ht="12.75" customHeight="1" thickBot="1">
      <c r="A14" s="9"/>
      <c r="B14" s="275"/>
      <c r="C14" s="241"/>
      <c r="D14" s="243">
        <v>1</v>
      </c>
      <c r="E14" s="240" t="s">
        <v>261</v>
      </c>
      <c r="F14" s="29" t="s">
        <v>263</v>
      </c>
      <c r="G14" s="30" t="s">
        <v>264</v>
      </c>
      <c r="H14" s="30" t="s">
        <v>265</v>
      </c>
      <c r="I14" s="31">
        <v>0</v>
      </c>
      <c r="J14" s="30"/>
      <c r="K14" s="32"/>
      <c r="L14" s="9"/>
      <c r="M14" s="9"/>
      <c r="N14" s="9"/>
      <c r="O14" s="3"/>
      <c r="P14" s="3"/>
      <c r="Q14" s="3"/>
      <c r="R14" s="3"/>
      <c r="S14" s="3"/>
    </row>
    <row r="15" spans="1:19" ht="12.75" customHeight="1" thickBot="1">
      <c r="A15" s="9"/>
      <c r="B15" s="275"/>
      <c r="C15" s="241"/>
      <c r="D15" s="244"/>
      <c r="E15" s="241"/>
      <c r="F15" s="33">
        <v>1</v>
      </c>
      <c r="G15" s="34">
        <v>2</v>
      </c>
      <c r="H15" s="34">
        <v>4</v>
      </c>
      <c r="I15" s="35">
        <v>10</v>
      </c>
      <c r="J15" s="34"/>
      <c r="K15" s="36"/>
      <c r="L15" s="48" t="s">
        <v>0</v>
      </c>
      <c r="M15" s="97"/>
      <c r="N15" s="91"/>
      <c r="O15" s="3"/>
      <c r="P15" s="3"/>
      <c r="Q15" s="3"/>
      <c r="R15" s="3"/>
      <c r="S15" s="3"/>
    </row>
    <row r="16" spans="1:19" ht="18" customHeight="1" thickBot="1">
      <c r="A16" s="9"/>
      <c r="B16" s="276"/>
      <c r="C16" s="242"/>
      <c r="D16" s="256"/>
      <c r="E16" s="242"/>
      <c r="F16" s="62">
        <v>1</v>
      </c>
      <c r="G16" s="68"/>
      <c r="H16" s="68"/>
      <c r="I16" s="69">
        <v>10</v>
      </c>
      <c r="J16" s="68"/>
      <c r="K16" s="62"/>
      <c r="L16" s="101">
        <f>SUM(F16:K16)</f>
        <v>11</v>
      </c>
      <c r="M16" s="121"/>
      <c r="N16" s="122"/>
      <c r="O16" s="3"/>
      <c r="P16" s="3"/>
      <c r="Q16" s="3"/>
      <c r="R16" s="3"/>
      <c r="S16" s="3"/>
    </row>
    <row r="17" spans="1:19" ht="9.75" customHeight="1" thickBot="1">
      <c r="A17" s="9"/>
      <c r="B17" s="90"/>
      <c r="C17" s="90"/>
      <c r="D17" s="105"/>
      <c r="E17" s="232"/>
      <c r="F17" s="233"/>
      <c r="G17" s="233"/>
      <c r="H17" s="233"/>
      <c r="I17" s="233"/>
      <c r="J17" s="233"/>
      <c r="K17" s="281"/>
      <c r="L17" s="114" t="s">
        <v>95</v>
      </c>
      <c r="M17" s="114" t="s">
        <v>94</v>
      </c>
      <c r="N17" s="96"/>
      <c r="O17" s="3"/>
      <c r="P17" s="3"/>
      <c r="Q17" s="3"/>
      <c r="R17" s="3"/>
      <c r="S17" s="3"/>
    </row>
    <row r="18" spans="1:19" ht="12" thickBot="1">
      <c r="A18" s="9"/>
      <c r="B18" s="9"/>
      <c r="C18" s="3"/>
      <c r="D18" s="49">
        <f>D5+D8+D11+D14</f>
        <v>4</v>
      </c>
      <c r="E18" s="48" t="s">
        <v>5</v>
      </c>
      <c r="F18" s="53">
        <f aca="true" t="shared" si="0" ref="F18:K18">F7+F10+F13+F16</f>
        <v>1</v>
      </c>
      <c r="G18" s="53">
        <f t="shared" si="0"/>
        <v>0</v>
      </c>
      <c r="H18" s="53">
        <f t="shared" si="0"/>
        <v>0</v>
      </c>
      <c r="I18" s="53">
        <f t="shared" si="0"/>
        <v>10</v>
      </c>
      <c r="J18" s="53">
        <f t="shared" si="0"/>
        <v>8</v>
      </c>
      <c r="K18" s="53">
        <f t="shared" si="0"/>
        <v>20</v>
      </c>
      <c r="L18" s="100">
        <f>SUM(F18:K18)</f>
        <v>39</v>
      </c>
      <c r="M18" s="52">
        <f>L18/D18</f>
        <v>9.75</v>
      </c>
      <c r="N18" s="9"/>
      <c r="O18" s="3"/>
      <c r="P18" s="3"/>
      <c r="Q18" s="3"/>
      <c r="R18" s="3"/>
      <c r="S18" s="3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3"/>
      <c r="M19" s="3"/>
      <c r="N19" s="3"/>
      <c r="O19" s="3"/>
      <c r="P19" s="3"/>
      <c r="Q19" s="3"/>
      <c r="R19" s="3"/>
      <c r="S19" s="3"/>
    </row>
    <row r="20" spans="1:19" ht="10.5" customHeight="1" thickBot="1">
      <c r="A20" s="282"/>
      <c r="B20" s="282"/>
      <c r="C20" s="7"/>
      <c r="D20" s="12"/>
      <c r="E20" s="7"/>
      <c r="F20" s="7"/>
      <c r="G20" s="7"/>
      <c r="H20" s="7"/>
      <c r="I20" s="7"/>
      <c r="J20" s="7"/>
      <c r="K20" s="7"/>
      <c r="L20" s="3"/>
      <c r="M20" s="3"/>
      <c r="N20" s="3"/>
      <c r="O20" s="3"/>
      <c r="P20" s="3"/>
      <c r="Q20" s="3"/>
      <c r="R20" s="3"/>
      <c r="S20" s="3"/>
    </row>
    <row r="21" spans="1:19" ht="12" thickBot="1">
      <c r="A21" s="47">
        <v>2</v>
      </c>
      <c r="B21" s="248" t="s">
        <v>37</v>
      </c>
      <c r="C21" s="249"/>
      <c r="D21" s="48"/>
      <c r="E21" s="48" t="s">
        <v>15</v>
      </c>
      <c r="F21" s="269" t="s">
        <v>8</v>
      </c>
      <c r="G21" s="238"/>
      <c r="H21" s="238"/>
      <c r="I21" s="238"/>
      <c r="J21" s="238"/>
      <c r="K21" s="239"/>
      <c r="L21" s="9"/>
      <c r="M21" s="9"/>
      <c r="N21" s="9"/>
      <c r="O21" s="3"/>
      <c r="P21" s="3"/>
      <c r="Q21" s="3"/>
      <c r="R21" s="3"/>
      <c r="S21" s="3"/>
    </row>
    <row r="22" spans="1:14" s="12" customFormat="1" ht="12" thickBot="1">
      <c r="A22" s="9"/>
      <c r="B22" s="250">
        <f>M32</f>
        <v>3</v>
      </c>
      <c r="C22" s="259" t="s">
        <v>38</v>
      </c>
      <c r="D22" s="243">
        <v>0</v>
      </c>
      <c r="E22" s="245" t="s">
        <v>172</v>
      </c>
      <c r="F22" s="39" t="s">
        <v>173</v>
      </c>
      <c r="G22" s="30" t="s">
        <v>174</v>
      </c>
      <c r="H22" s="30" t="s">
        <v>175</v>
      </c>
      <c r="I22" s="31"/>
      <c r="J22" s="30"/>
      <c r="K22" s="32"/>
      <c r="L22" s="9"/>
      <c r="M22" s="9"/>
      <c r="N22" s="9"/>
    </row>
    <row r="23" spans="1:14" s="12" customFormat="1" ht="11.25" customHeight="1" thickBot="1">
      <c r="A23" s="9"/>
      <c r="B23" s="251"/>
      <c r="C23" s="260"/>
      <c r="D23" s="244"/>
      <c r="E23" s="246"/>
      <c r="F23" s="33">
        <v>4</v>
      </c>
      <c r="G23" s="34">
        <v>8</v>
      </c>
      <c r="H23" s="34">
        <v>10</v>
      </c>
      <c r="I23" s="35"/>
      <c r="J23" s="34"/>
      <c r="K23" s="36"/>
      <c r="L23" s="48" t="s">
        <v>0</v>
      </c>
      <c r="M23" s="10"/>
      <c r="N23" s="9"/>
    </row>
    <row r="24" spans="1:14" s="12" customFormat="1" ht="27" customHeight="1" thickBot="1">
      <c r="A24" s="9"/>
      <c r="B24" s="251"/>
      <c r="C24" s="260"/>
      <c r="D24" s="244"/>
      <c r="E24" s="247"/>
      <c r="F24" s="194">
        <v>0</v>
      </c>
      <c r="G24" s="194"/>
      <c r="H24" s="195"/>
      <c r="I24" s="194"/>
      <c r="J24" s="196"/>
      <c r="K24" s="197"/>
      <c r="L24" s="101">
        <v>0</v>
      </c>
      <c r="M24" s="10"/>
      <c r="N24" s="9"/>
    </row>
    <row r="25" spans="1:14" s="12" customFormat="1" ht="16.5" customHeight="1" thickBot="1">
      <c r="A25" s="9"/>
      <c r="B25" s="251"/>
      <c r="C25" s="187"/>
      <c r="D25" s="215"/>
      <c r="E25" s="245" t="s">
        <v>177</v>
      </c>
      <c r="F25" s="198" t="s">
        <v>176</v>
      </c>
      <c r="G25" s="199" t="s">
        <v>182</v>
      </c>
      <c r="H25" s="198" t="s">
        <v>178</v>
      </c>
      <c r="I25" s="198" t="s">
        <v>179</v>
      </c>
      <c r="J25" s="200" t="s">
        <v>180</v>
      </c>
      <c r="K25" s="201" t="s">
        <v>181</v>
      </c>
      <c r="L25" s="148"/>
      <c r="M25" s="10"/>
      <c r="N25" s="9"/>
    </row>
    <row r="26" spans="1:14" s="12" customFormat="1" ht="18" customHeight="1" thickBot="1">
      <c r="A26" s="9"/>
      <c r="B26" s="251"/>
      <c r="C26" s="187"/>
      <c r="D26" s="179">
        <v>1</v>
      </c>
      <c r="E26" s="246"/>
      <c r="F26" s="198">
        <v>1</v>
      </c>
      <c r="G26" s="198">
        <v>2</v>
      </c>
      <c r="H26" s="198">
        <v>4</v>
      </c>
      <c r="I26" s="198">
        <v>6</v>
      </c>
      <c r="J26" s="200">
        <v>8</v>
      </c>
      <c r="K26" s="201">
        <v>10</v>
      </c>
      <c r="L26" s="154" t="s">
        <v>0</v>
      </c>
      <c r="M26" s="10"/>
      <c r="N26" s="9"/>
    </row>
    <row r="27" spans="1:14" s="12" customFormat="1" ht="19.5" customHeight="1" thickBot="1">
      <c r="A27" s="9"/>
      <c r="B27" s="251"/>
      <c r="C27" s="187"/>
      <c r="D27" s="179"/>
      <c r="E27" s="247"/>
      <c r="F27" s="202"/>
      <c r="G27" s="203">
        <v>2</v>
      </c>
      <c r="H27" s="204"/>
      <c r="I27" s="204"/>
      <c r="J27" s="205"/>
      <c r="K27" s="206"/>
      <c r="L27" s="101">
        <f>SUM(F27:K27)</f>
        <v>2</v>
      </c>
      <c r="M27" s="10"/>
      <c r="N27" s="9"/>
    </row>
    <row r="28" spans="1:14" s="12" customFormat="1" ht="11.25" customHeight="1" thickBot="1">
      <c r="A28" s="23"/>
      <c r="B28" s="251"/>
      <c r="C28" s="240" t="s">
        <v>39</v>
      </c>
      <c r="D28" s="243">
        <v>1</v>
      </c>
      <c r="E28" s="271" t="s">
        <v>40</v>
      </c>
      <c r="F28" s="29">
        <v>0</v>
      </c>
      <c r="G28" s="30" t="s">
        <v>20</v>
      </c>
      <c r="H28" s="30" t="s">
        <v>21</v>
      </c>
      <c r="I28" s="31" t="s">
        <v>22</v>
      </c>
      <c r="J28" s="30" t="s">
        <v>23</v>
      </c>
      <c r="K28" s="32" t="s">
        <v>24</v>
      </c>
      <c r="L28" s="9"/>
      <c r="M28" s="9"/>
      <c r="N28" s="9"/>
    </row>
    <row r="29" spans="1:14" s="12" customFormat="1" ht="11.25" customHeight="1" thickBot="1">
      <c r="A29" s="9"/>
      <c r="B29" s="251"/>
      <c r="C29" s="241"/>
      <c r="D29" s="244"/>
      <c r="E29" s="272"/>
      <c r="F29" s="33">
        <v>1</v>
      </c>
      <c r="G29" s="34">
        <v>2</v>
      </c>
      <c r="H29" s="34">
        <v>4</v>
      </c>
      <c r="I29" s="35">
        <v>6</v>
      </c>
      <c r="J29" s="34">
        <v>8</v>
      </c>
      <c r="K29" s="36">
        <v>10</v>
      </c>
      <c r="L29" s="48" t="s">
        <v>0</v>
      </c>
      <c r="M29" s="9"/>
      <c r="N29" s="9"/>
    </row>
    <row r="30" spans="1:14" s="12" customFormat="1" ht="11.25" customHeight="1" thickBot="1">
      <c r="A30" s="9"/>
      <c r="B30" s="252"/>
      <c r="C30" s="242"/>
      <c r="D30" s="244"/>
      <c r="E30" s="273"/>
      <c r="F30" s="62"/>
      <c r="G30" s="68"/>
      <c r="H30" s="68">
        <v>4</v>
      </c>
      <c r="I30" s="69"/>
      <c r="J30" s="68"/>
      <c r="K30" s="62"/>
      <c r="L30" s="101">
        <f>SUM(F30:K30)</f>
        <v>4</v>
      </c>
      <c r="N30" s="9"/>
    </row>
    <row r="31" spans="1:14" s="12" customFormat="1" ht="11.25" customHeight="1" thickBot="1">
      <c r="A31" s="9"/>
      <c r="B31" s="90"/>
      <c r="C31" s="90"/>
      <c r="D31" s="104"/>
      <c r="E31" s="232"/>
      <c r="F31" s="233"/>
      <c r="G31" s="233"/>
      <c r="H31" s="233"/>
      <c r="I31" s="233"/>
      <c r="J31" s="233"/>
      <c r="K31" s="281"/>
      <c r="L31" s="114" t="s">
        <v>95</v>
      </c>
      <c r="M31" s="114" t="s">
        <v>94</v>
      </c>
      <c r="N31" s="9"/>
    </row>
    <row r="32" spans="1:14" s="12" customFormat="1" ht="11.25" customHeight="1" thickBot="1">
      <c r="A32" s="9"/>
      <c r="B32" s="14"/>
      <c r="C32" s="55"/>
      <c r="D32" s="49">
        <f>SUM(D22:D30)</f>
        <v>2</v>
      </c>
      <c r="E32" s="48" t="s">
        <v>5</v>
      </c>
      <c r="F32" s="53">
        <f aca="true" t="shared" si="1" ref="F32:K32">F24+F30</f>
        <v>0</v>
      </c>
      <c r="G32" s="53">
        <v>2</v>
      </c>
      <c r="H32" s="53">
        <f t="shared" si="1"/>
        <v>4</v>
      </c>
      <c r="I32" s="53">
        <f t="shared" si="1"/>
        <v>0</v>
      </c>
      <c r="J32" s="53">
        <f t="shared" si="1"/>
        <v>0</v>
      </c>
      <c r="K32" s="53">
        <f t="shared" si="1"/>
        <v>0</v>
      </c>
      <c r="L32" s="51">
        <f>SUM(F32:K32)</f>
        <v>6</v>
      </c>
      <c r="M32" s="132">
        <f>L32/D32</f>
        <v>3</v>
      </c>
      <c r="N32" s="9"/>
    </row>
    <row r="33" s="12" customFormat="1" ht="11.25" customHeight="1"/>
    <row r="34" spans="1:14" s="12" customFormat="1" ht="11.25" customHeight="1" thickBot="1">
      <c r="A34" s="9"/>
      <c r="B34" s="4"/>
      <c r="C34" s="4"/>
      <c r="D34" s="4"/>
      <c r="E34" s="4"/>
      <c r="F34" s="4"/>
      <c r="G34" s="4"/>
      <c r="H34" s="4"/>
      <c r="I34" s="5"/>
      <c r="J34" s="9"/>
      <c r="K34" s="9"/>
      <c r="L34" s="9"/>
      <c r="M34" s="9"/>
      <c r="N34" s="9"/>
    </row>
    <row r="35" spans="1:14" s="12" customFormat="1" ht="11.25" customHeight="1" thickBot="1">
      <c r="A35" s="47">
        <v>3</v>
      </c>
      <c r="B35" s="248" t="s">
        <v>41</v>
      </c>
      <c r="C35" s="249"/>
      <c r="D35" s="48"/>
      <c r="E35" s="48" t="s">
        <v>15</v>
      </c>
      <c r="F35" s="269" t="s">
        <v>8</v>
      </c>
      <c r="G35" s="238"/>
      <c r="H35" s="238"/>
      <c r="I35" s="238"/>
      <c r="J35" s="238"/>
      <c r="K35" s="239"/>
      <c r="L35" s="9"/>
      <c r="M35" s="9"/>
      <c r="N35" s="9"/>
    </row>
    <row r="36" spans="1:14" s="12" customFormat="1" ht="11.25" customHeight="1" thickBot="1">
      <c r="A36" s="9"/>
      <c r="B36" s="250">
        <f>M46</f>
        <v>7</v>
      </c>
      <c r="C36" s="259" t="s">
        <v>42</v>
      </c>
      <c r="D36" s="243">
        <v>0</v>
      </c>
      <c r="E36" s="245" t="s">
        <v>187</v>
      </c>
      <c r="F36" s="56" t="s">
        <v>295</v>
      </c>
      <c r="G36" s="30" t="s">
        <v>184</v>
      </c>
      <c r="H36" s="30" t="s">
        <v>183</v>
      </c>
      <c r="I36" s="31" t="s">
        <v>185</v>
      </c>
      <c r="J36" s="30" t="s">
        <v>186</v>
      </c>
      <c r="K36" s="32" t="s">
        <v>146</v>
      </c>
      <c r="L36" s="9"/>
      <c r="M36" s="9"/>
      <c r="N36" s="9"/>
    </row>
    <row r="37" spans="1:14" s="12" customFormat="1" ht="11.25" customHeight="1" thickBot="1">
      <c r="A37" s="9"/>
      <c r="B37" s="251"/>
      <c r="C37" s="260"/>
      <c r="D37" s="244"/>
      <c r="E37" s="246"/>
      <c r="F37" s="33">
        <v>1</v>
      </c>
      <c r="G37" s="34">
        <v>2</v>
      </c>
      <c r="H37" s="34">
        <v>4</v>
      </c>
      <c r="I37" s="35">
        <v>6</v>
      </c>
      <c r="J37" s="34">
        <v>8</v>
      </c>
      <c r="K37" s="36">
        <v>10</v>
      </c>
      <c r="L37" s="48" t="s">
        <v>0</v>
      </c>
      <c r="M37" s="10"/>
      <c r="N37" s="9"/>
    </row>
    <row r="38" spans="1:14" s="12" customFormat="1" ht="11.25" customHeight="1" thickBot="1">
      <c r="A38" s="9"/>
      <c r="B38" s="251"/>
      <c r="C38" s="260"/>
      <c r="D38" s="244"/>
      <c r="E38" s="247"/>
      <c r="F38" s="68"/>
      <c r="G38" s="68"/>
      <c r="H38" s="69"/>
      <c r="I38" s="68"/>
      <c r="J38" s="62"/>
      <c r="K38" s="74"/>
      <c r="L38" s="101">
        <f>SUM(F38:K38)</f>
        <v>0</v>
      </c>
      <c r="M38" s="10"/>
      <c r="N38" s="9"/>
    </row>
    <row r="39" spans="1:14" s="12" customFormat="1" ht="11.25" customHeight="1" thickBot="1">
      <c r="A39" s="23"/>
      <c r="B39" s="251"/>
      <c r="C39" s="259" t="s">
        <v>43</v>
      </c>
      <c r="D39" s="243">
        <v>1</v>
      </c>
      <c r="E39" s="271" t="s">
        <v>293</v>
      </c>
      <c r="F39" s="29" t="s">
        <v>132</v>
      </c>
      <c r="G39" s="30" t="s">
        <v>189</v>
      </c>
      <c r="H39" s="30" t="s">
        <v>190</v>
      </c>
      <c r="I39" s="31" t="s">
        <v>191</v>
      </c>
      <c r="J39" s="30" t="s">
        <v>192</v>
      </c>
      <c r="K39" s="32" t="s">
        <v>193</v>
      </c>
      <c r="L39" s="9"/>
      <c r="M39" s="9"/>
      <c r="N39" s="9"/>
    </row>
    <row r="40" spans="1:14" s="12" customFormat="1" ht="11.25" customHeight="1" thickBot="1">
      <c r="A40" s="9"/>
      <c r="B40" s="251"/>
      <c r="C40" s="260"/>
      <c r="D40" s="244"/>
      <c r="E40" s="272"/>
      <c r="F40" s="33">
        <v>1</v>
      </c>
      <c r="G40" s="34">
        <v>2</v>
      </c>
      <c r="H40" s="34">
        <v>4</v>
      </c>
      <c r="I40" s="35">
        <v>6</v>
      </c>
      <c r="J40" s="34">
        <v>8</v>
      </c>
      <c r="K40" s="36">
        <v>10</v>
      </c>
      <c r="L40" s="48" t="s">
        <v>0</v>
      </c>
      <c r="M40" s="9"/>
      <c r="N40" s="9"/>
    </row>
    <row r="41" spans="1:14" s="12" customFormat="1" ht="11.25" customHeight="1" thickBot="1">
      <c r="A41" s="9"/>
      <c r="B41" s="251"/>
      <c r="C41" s="260"/>
      <c r="D41" s="244"/>
      <c r="E41" s="273"/>
      <c r="F41" s="62"/>
      <c r="G41" s="68"/>
      <c r="H41" s="68">
        <v>4</v>
      </c>
      <c r="I41" s="69"/>
      <c r="J41" s="68"/>
      <c r="K41" s="62"/>
      <c r="L41" s="101">
        <f>SUM(F41:K41)</f>
        <v>4</v>
      </c>
      <c r="M41" s="9"/>
      <c r="N41" s="9"/>
    </row>
    <row r="42" spans="1:14" s="12" customFormat="1" ht="11.25" customHeight="1" thickBot="1">
      <c r="A42" s="23"/>
      <c r="B42" s="251"/>
      <c r="C42" s="240" t="s">
        <v>44</v>
      </c>
      <c r="D42" s="243">
        <v>1</v>
      </c>
      <c r="E42" s="271" t="s">
        <v>294</v>
      </c>
      <c r="F42" s="29" t="s">
        <v>188</v>
      </c>
      <c r="G42" s="30" t="s">
        <v>130</v>
      </c>
      <c r="H42" s="30" t="s">
        <v>21</v>
      </c>
      <c r="I42" s="31" t="s">
        <v>22</v>
      </c>
      <c r="J42" s="30" t="s">
        <v>23</v>
      </c>
      <c r="K42" s="32" t="s">
        <v>24</v>
      </c>
      <c r="L42" s="9"/>
      <c r="M42" s="9"/>
      <c r="N42" s="9"/>
    </row>
    <row r="43" spans="1:14" s="12" customFormat="1" ht="11.25" customHeight="1" thickBot="1">
      <c r="A43" s="9"/>
      <c r="B43" s="251"/>
      <c r="C43" s="241"/>
      <c r="D43" s="244"/>
      <c r="E43" s="272"/>
      <c r="F43" s="33">
        <v>1</v>
      </c>
      <c r="G43" s="34">
        <v>2</v>
      </c>
      <c r="H43" s="34">
        <v>4</v>
      </c>
      <c r="I43" s="35">
        <v>6</v>
      </c>
      <c r="J43" s="34">
        <v>8</v>
      </c>
      <c r="K43" s="36">
        <v>10</v>
      </c>
      <c r="L43" s="48" t="s">
        <v>0</v>
      </c>
      <c r="M43" s="9"/>
      <c r="N43" s="9"/>
    </row>
    <row r="44" spans="1:14" s="12" customFormat="1" ht="11.25" customHeight="1" thickBot="1">
      <c r="A44" s="9"/>
      <c r="B44" s="252"/>
      <c r="C44" s="242"/>
      <c r="D44" s="244"/>
      <c r="E44" s="273"/>
      <c r="F44" s="62"/>
      <c r="G44" s="68"/>
      <c r="H44" s="68"/>
      <c r="I44" s="69"/>
      <c r="J44" s="68"/>
      <c r="K44" s="62">
        <v>10</v>
      </c>
      <c r="L44" s="101">
        <f>SUM(F44:K44)</f>
        <v>10</v>
      </c>
      <c r="N44" s="9"/>
    </row>
    <row r="45" spans="1:14" s="12" customFormat="1" ht="11.25" customHeight="1" thickBot="1">
      <c r="A45" s="9"/>
      <c r="B45" s="90"/>
      <c r="C45" s="90"/>
      <c r="D45" s="104"/>
      <c r="E45" s="232"/>
      <c r="F45" s="233"/>
      <c r="G45" s="233"/>
      <c r="H45" s="233"/>
      <c r="I45" s="233"/>
      <c r="J45" s="233"/>
      <c r="K45" s="281"/>
      <c r="L45" s="114" t="s">
        <v>95</v>
      </c>
      <c r="M45" s="114" t="s">
        <v>94</v>
      </c>
      <c r="N45" s="9"/>
    </row>
    <row r="46" spans="1:14" s="12" customFormat="1" ht="11.25" customHeight="1" thickBot="1">
      <c r="A46" s="9"/>
      <c r="B46" s="9"/>
      <c r="C46" s="3"/>
      <c r="D46" s="49">
        <f>SUM(D36:D44)</f>
        <v>2</v>
      </c>
      <c r="E46" s="48" t="s">
        <v>5</v>
      </c>
      <c r="F46" s="53">
        <f aca="true" t="shared" si="2" ref="F46:K46">F38+F41+F44</f>
        <v>0</v>
      </c>
      <c r="G46" s="53">
        <f t="shared" si="2"/>
        <v>0</v>
      </c>
      <c r="H46" s="53">
        <f t="shared" si="2"/>
        <v>4</v>
      </c>
      <c r="I46" s="53">
        <f t="shared" si="2"/>
        <v>0</v>
      </c>
      <c r="J46" s="53">
        <f t="shared" si="2"/>
        <v>0</v>
      </c>
      <c r="K46" s="53">
        <f t="shared" si="2"/>
        <v>10</v>
      </c>
      <c r="L46" s="51">
        <f>SUM(F46:K46)</f>
        <v>14</v>
      </c>
      <c r="M46" s="132">
        <f>L46/D46</f>
        <v>7</v>
      </c>
      <c r="N46" s="9"/>
    </row>
    <row r="47" s="12" customFormat="1" ht="11.25" customHeight="1"/>
    <row r="48" s="12" customFormat="1" ht="11.25" customHeight="1" thickBot="1"/>
    <row r="49" spans="1:14" s="12" customFormat="1" ht="11.25" customHeight="1" thickBot="1">
      <c r="A49" s="47">
        <v>4</v>
      </c>
      <c r="B49" s="248" t="s">
        <v>45</v>
      </c>
      <c r="C49" s="249"/>
      <c r="D49" s="48"/>
      <c r="E49" s="48" t="s">
        <v>15</v>
      </c>
      <c r="F49" s="269" t="s">
        <v>8</v>
      </c>
      <c r="G49" s="238"/>
      <c r="H49" s="238"/>
      <c r="I49" s="238"/>
      <c r="J49" s="238"/>
      <c r="K49" s="239"/>
      <c r="L49" s="9"/>
      <c r="M49" s="9"/>
      <c r="N49" s="9"/>
    </row>
    <row r="50" spans="1:14" s="12" customFormat="1" ht="11.25" customHeight="1" thickBot="1">
      <c r="A50" s="9"/>
      <c r="B50" s="277">
        <f>M60</f>
        <v>4.5</v>
      </c>
      <c r="C50" s="259" t="s">
        <v>46</v>
      </c>
      <c r="D50" s="243">
        <v>0</v>
      </c>
      <c r="E50" s="245" t="s">
        <v>194</v>
      </c>
      <c r="F50" s="56" t="s">
        <v>280</v>
      </c>
      <c r="G50" s="30" t="s">
        <v>284</v>
      </c>
      <c r="H50" s="30" t="s">
        <v>283</v>
      </c>
      <c r="I50" s="31" t="s">
        <v>282</v>
      </c>
      <c r="J50" s="30" t="s">
        <v>281</v>
      </c>
      <c r="K50" s="32" t="s">
        <v>279</v>
      </c>
      <c r="L50" s="9"/>
      <c r="M50" s="9"/>
      <c r="N50" s="9"/>
    </row>
    <row r="51" spans="1:14" s="12" customFormat="1" ht="11.25" customHeight="1" thickBot="1">
      <c r="A51" s="9"/>
      <c r="B51" s="275"/>
      <c r="C51" s="260"/>
      <c r="D51" s="244"/>
      <c r="E51" s="246"/>
      <c r="F51" s="33">
        <v>1</v>
      </c>
      <c r="G51" s="34">
        <v>2</v>
      </c>
      <c r="H51" s="34">
        <v>4</v>
      </c>
      <c r="I51" s="35">
        <v>6</v>
      </c>
      <c r="J51" s="34">
        <v>8</v>
      </c>
      <c r="K51" s="36">
        <v>10</v>
      </c>
      <c r="L51" s="48" t="s">
        <v>0</v>
      </c>
      <c r="M51" s="10"/>
      <c r="N51" s="9"/>
    </row>
    <row r="52" spans="1:14" ht="12" thickBot="1">
      <c r="A52" s="9"/>
      <c r="B52" s="275"/>
      <c r="C52" s="260"/>
      <c r="D52" s="244"/>
      <c r="E52" s="247"/>
      <c r="F52" s="68"/>
      <c r="G52" s="68"/>
      <c r="H52" s="69"/>
      <c r="I52" s="68"/>
      <c r="J52" s="62"/>
      <c r="K52" s="74"/>
      <c r="L52" s="101">
        <f>SUM(F52:K52)</f>
        <v>0</v>
      </c>
      <c r="M52" s="10"/>
      <c r="N52" s="9"/>
    </row>
    <row r="53" spans="1:14" ht="12" thickBot="1">
      <c r="A53" s="23"/>
      <c r="B53" s="275"/>
      <c r="C53" s="259" t="s">
        <v>47</v>
      </c>
      <c r="D53" s="243">
        <v>1</v>
      </c>
      <c r="E53" s="271" t="s">
        <v>195</v>
      </c>
      <c r="F53" s="29" t="s">
        <v>285</v>
      </c>
      <c r="G53" s="30" t="s">
        <v>287</v>
      </c>
      <c r="H53" s="30" t="s">
        <v>290</v>
      </c>
      <c r="I53" s="31" t="s">
        <v>289</v>
      </c>
      <c r="J53" s="30" t="s">
        <v>288</v>
      </c>
      <c r="K53" s="32" t="s">
        <v>286</v>
      </c>
      <c r="L53" s="9"/>
      <c r="M53" s="9"/>
      <c r="N53" s="9"/>
    </row>
    <row r="54" spans="1:14" ht="12" thickBot="1">
      <c r="A54" s="9"/>
      <c r="B54" s="275"/>
      <c r="C54" s="260"/>
      <c r="D54" s="244"/>
      <c r="E54" s="272"/>
      <c r="F54" s="33">
        <v>1</v>
      </c>
      <c r="G54" s="34">
        <v>2</v>
      </c>
      <c r="H54" s="34">
        <v>4</v>
      </c>
      <c r="I54" s="35">
        <v>6</v>
      </c>
      <c r="J54" s="34">
        <v>8</v>
      </c>
      <c r="K54" s="36">
        <v>10</v>
      </c>
      <c r="L54" s="48" t="s">
        <v>0</v>
      </c>
      <c r="M54" s="9"/>
      <c r="N54" s="9"/>
    </row>
    <row r="55" spans="1:14" ht="12" thickBot="1">
      <c r="A55" s="9"/>
      <c r="B55" s="275"/>
      <c r="C55" s="260"/>
      <c r="D55" s="244"/>
      <c r="E55" s="273"/>
      <c r="F55" s="62"/>
      <c r="G55" s="68"/>
      <c r="H55" s="68"/>
      <c r="I55" s="69"/>
      <c r="J55" s="68">
        <v>8</v>
      </c>
      <c r="K55" s="62"/>
      <c r="L55" s="101">
        <f>SUM(F55:K55)</f>
        <v>8</v>
      </c>
      <c r="M55" s="9"/>
      <c r="N55" s="9"/>
    </row>
    <row r="56" spans="1:14" ht="12" thickBot="1">
      <c r="A56" s="23"/>
      <c r="B56" s="275"/>
      <c r="C56" s="240" t="s">
        <v>196</v>
      </c>
      <c r="D56" s="243">
        <v>1</v>
      </c>
      <c r="E56" s="271" t="s">
        <v>197</v>
      </c>
      <c r="F56" s="29" t="s">
        <v>202</v>
      </c>
      <c r="G56" s="30" t="s">
        <v>201</v>
      </c>
      <c r="H56" s="30" t="s">
        <v>200</v>
      </c>
      <c r="I56" s="168" t="s">
        <v>199</v>
      </c>
      <c r="J56" s="30" t="s">
        <v>198</v>
      </c>
      <c r="K56" s="32" t="s">
        <v>137</v>
      </c>
      <c r="L56" s="9"/>
      <c r="M56" s="9"/>
      <c r="N56" s="9"/>
    </row>
    <row r="57" spans="1:14" ht="12" thickBot="1">
      <c r="A57" s="9"/>
      <c r="B57" s="275"/>
      <c r="C57" s="241"/>
      <c r="D57" s="244"/>
      <c r="E57" s="272"/>
      <c r="F57" s="33">
        <v>1</v>
      </c>
      <c r="G57" s="34">
        <v>2</v>
      </c>
      <c r="H57" s="34">
        <v>4</v>
      </c>
      <c r="I57" s="35">
        <v>6</v>
      </c>
      <c r="J57" s="34">
        <v>8</v>
      </c>
      <c r="K57" s="36">
        <v>10</v>
      </c>
      <c r="L57" s="48" t="s">
        <v>0</v>
      </c>
      <c r="M57" s="9"/>
      <c r="N57" s="9"/>
    </row>
    <row r="58" spans="1:14" ht="12" thickBot="1">
      <c r="A58" s="9"/>
      <c r="B58" s="276"/>
      <c r="C58" s="242"/>
      <c r="D58" s="244"/>
      <c r="E58" s="273"/>
      <c r="F58" s="62">
        <v>1</v>
      </c>
      <c r="G58" s="68"/>
      <c r="H58" s="68"/>
      <c r="I58" s="69"/>
      <c r="J58" s="68"/>
      <c r="K58" s="62"/>
      <c r="L58" s="101">
        <f>SUM(F58:K58)</f>
        <v>1</v>
      </c>
      <c r="N58" s="9"/>
    </row>
    <row r="59" spans="1:14" ht="13.5" customHeight="1" thickBot="1">
      <c r="A59" s="9"/>
      <c r="B59" s="90"/>
      <c r="C59" s="90"/>
      <c r="D59" s="104"/>
      <c r="E59" s="232"/>
      <c r="F59" s="233"/>
      <c r="G59" s="233"/>
      <c r="H59" s="233"/>
      <c r="I59" s="233"/>
      <c r="J59" s="233"/>
      <c r="K59" s="281"/>
      <c r="L59" s="114" t="s">
        <v>95</v>
      </c>
      <c r="M59" s="114" t="s">
        <v>94</v>
      </c>
      <c r="N59" s="9"/>
    </row>
    <row r="60" spans="1:14" ht="12" thickBot="1">
      <c r="A60" s="9"/>
      <c r="B60" s="9"/>
      <c r="C60" s="3"/>
      <c r="D60" s="49">
        <f>SUM(D50:D58)</f>
        <v>2</v>
      </c>
      <c r="E60" s="48" t="s">
        <v>5</v>
      </c>
      <c r="F60" s="53">
        <f aca="true" t="shared" si="3" ref="F60:K60">F52+F55+F58</f>
        <v>1</v>
      </c>
      <c r="G60" s="53">
        <f t="shared" si="3"/>
        <v>0</v>
      </c>
      <c r="H60" s="53">
        <f t="shared" si="3"/>
        <v>0</v>
      </c>
      <c r="I60" s="53">
        <f t="shared" si="3"/>
        <v>0</v>
      </c>
      <c r="J60" s="53">
        <f t="shared" si="3"/>
        <v>8</v>
      </c>
      <c r="K60" s="53">
        <f t="shared" si="3"/>
        <v>0</v>
      </c>
      <c r="L60" s="51">
        <f>SUM(F60:K60)</f>
        <v>9</v>
      </c>
      <c r="M60" s="52">
        <f>L60/D60</f>
        <v>4.5</v>
      </c>
      <c r="N60" s="9"/>
    </row>
    <row r="62" spans="1:13" ht="12" thickBot="1">
      <c r="A62" s="282"/>
      <c r="B62" s="282"/>
      <c r="C62" s="7"/>
      <c r="D62" s="12"/>
      <c r="E62" s="7"/>
      <c r="F62" s="7"/>
      <c r="G62" s="7"/>
      <c r="H62" s="7"/>
      <c r="I62" s="7"/>
      <c r="J62" s="7"/>
      <c r="K62" s="7"/>
      <c r="L62" s="3"/>
      <c r="M62" s="3"/>
    </row>
    <row r="63" spans="1:13" ht="12" thickBot="1">
      <c r="A63" s="47">
        <v>5</v>
      </c>
      <c r="B63" s="248" t="s">
        <v>48</v>
      </c>
      <c r="C63" s="249"/>
      <c r="D63" s="48"/>
      <c r="E63" s="48" t="s">
        <v>15</v>
      </c>
      <c r="F63" s="269" t="s">
        <v>8</v>
      </c>
      <c r="G63" s="238"/>
      <c r="H63" s="238"/>
      <c r="I63" s="238"/>
      <c r="J63" s="238"/>
      <c r="K63" s="239"/>
      <c r="L63" s="9"/>
      <c r="M63" s="9"/>
    </row>
    <row r="64" spans="1:13" ht="12" thickBot="1">
      <c r="A64" s="9"/>
      <c r="B64" s="277">
        <f>M68</f>
        <v>1</v>
      </c>
      <c r="C64" s="240" t="s">
        <v>49</v>
      </c>
      <c r="D64" s="243">
        <v>1</v>
      </c>
      <c r="E64" s="245" t="s">
        <v>205</v>
      </c>
      <c r="F64" s="56" t="s">
        <v>131</v>
      </c>
      <c r="G64" s="30" t="s">
        <v>130</v>
      </c>
      <c r="H64" s="30" t="s">
        <v>21</v>
      </c>
      <c r="I64" s="31" t="s">
        <v>22</v>
      </c>
      <c r="J64" s="30" t="s">
        <v>23</v>
      </c>
      <c r="K64" s="32" t="s">
        <v>24</v>
      </c>
      <c r="L64" s="9"/>
      <c r="M64" s="9"/>
    </row>
    <row r="65" spans="1:13" ht="12" thickBot="1">
      <c r="A65" s="9"/>
      <c r="B65" s="275"/>
      <c r="C65" s="241"/>
      <c r="D65" s="244"/>
      <c r="E65" s="246"/>
      <c r="F65" s="33">
        <v>1</v>
      </c>
      <c r="G65" s="34">
        <v>2</v>
      </c>
      <c r="H65" s="34">
        <v>4</v>
      </c>
      <c r="I65" s="35">
        <v>6</v>
      </c>
      <c r="J65" s="34">
        <v>8</v>
      </c>
      <c r="K65" s="36">
        <v>10</v>
      </c>
      <c r="L65" s="48" t="s">
        <v>0</v>
      </c>
      <c r="M65" s="10"/>
    </row>
    <row r="66" spans="1:16" ht="54.75" customHeight="1" thickBot="1">
      <c r="A66" s="9"/>
      <c r="B66" s="276"/>
      <c r="C66" s="242"/>
      <c r="D66" s="244"/>
      <c r="E66" s="247"/>
      <c r="F66" s="181">
        <v>1</v>
      </c>
      <c r="G66" s="181"/>
      <c r="H66" s="182"/>
      <c r="I66" s="181"/>
      <c r="J66" s="183"/>
      <c r="K66" s="184"/>
      <c r="L66" s="101">
        <f>SUM(F66:K66)</f>
        <v>1</v>
      </c>
      <c r="P66" s="84"/>
    </row>
    <row r="67" spans="1:16" ht="13.5" customHeight="1" thickBot="1">
      <c r="A67" s="9"/>
      <c r="B67" s="90"/>
      <c r="C67" s="90"/>
      <c r="D67" s="104"/>
      <c r="E67" s="232"/>
      <c r="F67" s="233"/>
      <c r="G67" s="233"/>
      <c r="H67" s="233"/>
      <c r="I67" s="233"/>
      <c r="J67" s="233"/>
      <c r="K67" s="281"/>
      <c r="L67" s="114" t="s">
        <v>95</v>
      </c>
      <c r="M67" s="114" t="s">
        <v>94</v>
      </c>
      <c r="P67" s="84"/>
    </row>
    <row r="68" spans="1:13" ht="12" thickBot="1">
      <c r="A68" s="9"/>
      <c r="B68" s="9"/>
      <c r="C68" s="3"/>
      <c r="D68" s="49">
        <f>SUM(D64:D66)</f>
        <v>1</v>
      </c>
      <c r="E68" s="48" t="s">
        <v>5</v>
      </c>
      <c r="F68" s="53">
        <f aca="true" t="shared" si="4" ref="F68:K68">F66</f>
        <v>1</v>
      </c>
      <c r="G68" s="53">
        <f t="shared" si="4"/>
        <v>0</v>
      </c>
      <c r="H68" s="53">
        <f t="shared" si="4"/>
        <v>0</v>
      </c>
      <c r="I68" s="53">
        <f t="shared" si="4"/>
        <v>0</v>
      </c>
      <c r="J68" s="53">
        <f t="shared" si="4"/>
        <v>0</v>
      </c>
      <c r="K68" s="53">
        <f t="shared" si="4"/>
        <v>0</v>
      </c>
      <c r="L68" s="51">
        <f>SUM(F68:K68)</f>
        <v>1</v>
      </c>
      <c r="M68" s="52">
        <f>L68/D68</f>
        <v>1</v>
      </c>
    </row>
    <row r="70" ht="12" thickBot="1"/>
    <row r="71" spans="1:13" ht="12" thickBot="1">
      <c r="A71" s="47">
        <v>6</v>
      </c>
      <c r="B71" s="248" t="s">
        <v>50</v>
      </c>
      <c r="C71" s="249"/>
      <c r="D71" s="48"/>
      <c r="E71" s="48" t="s">
        <v>15</v>
      </c>
      <c r="F71" s="269" t="s">
        <v>8</v>
      </c>
      <c r="G71" s="238"/>
      <c r="H71" s="238"/>
      <c r="I71" s="238"/>
      <c r="J71" s="238"/>
      <c r="K71" s="239"/>
      <c r="L71" s="9"/>
      <c r="M71" s="9"/>
    </row>
    <row r="72" spans="1:13" ht="12" thickBot="1">
      <c r="A72" s="207"/>
      <c r="B72" s="286">
        <f>M79</f>
        <v>4</v>
      </c>
      <c r="C72" s="240" t="s">
        <v>51</v>
      </c>
      <c r="D72" s="283">
        <v>1</v>
      </c>
      <c r="E72" s="245" t="s">
        <v>204</v>
      </c>
      <c r="F72" s="29" t="s">
        <v>202</v>
      </c>
      <c r="G72" s="30" t="s">
        <v>201</v>
      </c>
      <c r="H72" s="30" t="s">
        <v>200</v>
      </c>
      <c r="I72" s="168" t="s">
        <v>199</v>
      </c>
      <c r="J72" s="30" t="s">
        <v>198</v>
      </c>
      <c r="K72" s="32" t="s">
        <v>137</v>
      </c>
      <c r="L72" s="9"/>
      <c r="M72" s="9"/>
    </row>
    <row r="73" spans="1:13" ht="13.5" customHeight="1" thickBot="1">
      <c r="A73" s="207"/>
      <c r="B73" s="287"/>
      <c r="C73" s="241"/>
      <c r="D73" s="284"/>
      <c r="E73" s="246"/>
      <c r="F73" s="33">
        <v>1</v>
      </c>
      <c r="G73" s="34">
        <v>2</v>
      </c>
      <c r="H73" s="34">
        <v>4</v>
      </c>
      <c r="I73" s="35">
        <v>6</v>
      </c>
      <c r="J73" s="34">
        <v>8</v>
      </c>
      <c r="K73" s="36">
        <v>10</v>
      </c>
      <c r="L73" s="9"/>
      <c r="M73" s="9"/>
    </row>
    <row r="74" spans="1:13" ht="13.5" customHeight="1" thickBot="1">
      <c r="A74" s="207"/>
      <c r="B74" s="287"/>
      <c r="C74" s="241"/>
      <c r="D74" s="285"/>
      <c r="E74" s="247"/>
      <c r="F74" s="68"/>
      <c r="G74" s="68"/>
      <c r="H74" s="69">
        <v>4</v>
      </c>
      <c r="I74" s="68"/>
      <c r="J74" s="62"/>
      <c r="K74" s="74"/>
      <c r="L74" s="9"/>
      <c r="M74" s="9"/>
    </row>
    <row r="75" spans="1:13" ht="13.5" customHeight="1" thickBot="1">
      <c r="A75" s="208"/>
      <c r="B75" s="287"/>
      <c r="C75" s="241"/>
      <c r="D75" s="243">
        <v>0</v>
      </c>
      <c r="E75" s="245" t="s">
        <v>203</v>
      </c>
      <c r="F75" s="29" t="s">
        <v>132</v>
      </c>
      <c r="G75" s="30" t="s">
        <v>189</v>
      </c>
      <c r="H75" s="30" t="s">
        <v>190</v>
      </c>
      <c r="I75" s="31" t="s">
        <v>191</v>
      </c>
      <c r="J75" s="30" t="s">
        <v>192</v>
      </c>
      <c r="K75" s="32" t="s">
        <v>193</v>
      </c>
      <c r="L75" s="9"/>
      <c r="M75" s="9"/>
    </row>
    <row r="76" spans="1:13" ht="13.5" customHeight="1" thickBot="1">
      <c r="A76" s="9"/>
      <c r="B76" s="287"/>
      <c r="C76" s="241"/>
      <c r="D76" s="244"/>
      <c r="E76" s="246"/>
      <c r="F76" s="33">
        <v>1</v>
      </c>
      <c r="G76" s="34">
        <v>2</v>
      </c>
      <c r="H76" s="34">
        <v>4</v>
      </c>
      <c r="I76" s="35">
        <v>6</v>
      </c>
      <c r="J76" s="34">
        <v>8</v>
      </c>
      <c r="K76" s="36">
        <v>10</v>
      </c>
      <c r="L76" s="48" t="s">
        <v>0</v>
      </c>
      <c r="M76" s="10"/>
    </row>
    <row r="77" spans="1:12" ht="13.5" customHeight="1" thickBot="1">
      <c r="A77" s="9"/>
      <c r="B77" s="209"/>
      <c r="C77" s="242"/>
      <c r="D77" s="244"/>
      <c r="E77" s="247"/>
      <c r="F77" s="68"/>
      <c r="G77" s="68"/>
      <c r="H77" s="69"/>
      <c r="I77" s="68"/>
      <c r="J77" s="62"/>
      <c r="K77" s="74"/>
      <c r="L77" s="101">
        <f>SUM(F77:K77)</f>
        <v>0</v>
      </c>
    </row>
    <row r="78" spans="1:13" ht="13.5" customHeight="1" thickBot="1">
      <c r="A78" s="9"/>
      <c r="B78" s="90"/>
      <c r="C78" s="90"/>
      <c r="D78" s="104"/>
      <c r="E78" s="232"/>
      <c r="F78" s="233"/>
      <c r="G78" s="233"/>
      <c r="H78" s="233"/>
      <c r="I78" s="233"/>
      <c r="J78" s="233"/>
      <c r="K78" s="281"/>
      <c r="L78" s="114" t="s">
        <v>95</v>
      </c>
      <c r="M78" s="114" t="s">
        <v>94</v>
      </c>
    </row>
    <row r="79" spans="1:13" ht="12" thickBot="1">
      <c r="A79" s="9"/>
      <c r="B79" s="9"/>
      <c r="C79" s="3"/>
      <c r="D79" s="49">
        <f>SUM(D72:D77)</f>
        <v>1</v>
      </c>
      <c r="E79" s="48" t="s">
        <v>5</v>
      </c>
      <c r="F79" s="131">
        <f aca="true" t="shared" si="5" ref="F79:K79">F77+F74</f>
        <v>0</v>
      </c>
      <c r="G79" s="131">
        <f t="shared" si="5"/>
        <v>0</v>
      </c>
      <c r="H79" s="131">
        <f t="shared" si="5"/>
        <v>4</v>
      </c>
      <c r="I79" s="131">
        <f t="shared" si="5"/>
        <v>0</v>
      </c>
      <c r="J79" s="131">
        <f t="shared" si="5"/>
        <v>0</v>
      </c>
      <c r="K79" s="131">
        <f t="shared" si="5"/>
        <v>0</v>
      </c>
      <c r="L79" s="51">
        <f>SUM(F79:K79)</f>
        <v>4</v>
      </c>
      <c r="M79" s="52">
        <f>L79/D79</f>
        <v>4</v>
      </c>
    </row>
    <row r="81" ht="12" thickBot="1"/>
    <row r="82" spans="1:13" ht="12" thickBot="1">
      <c r="A82" s="47">
        <v>7</v>
      </c>
      <c r="B82" s="248" t="s">
        <v>52</v>
      </c>
      <c r="C82" s="249"/>
      <c r="D82" s="48"/>
      <c r="E82" s="57" t="s">
        <v>15</v>
      </c>
      <c r="F82" s="237" t="s">
        <v>8</v>
      </c>
      <c r="G82" s="238"/>
      <c r="H82" s="238"/>
      <c r="I82" s="238"/>
      <c r="J82" s="238"/>
      <c r="K82" s="239"/>
      <c r="L82" s="9"/>
      <c r="M82" s="9"/>
    </row>
    <row r="83" spans="1:13" ht="12" thickBot="1">
      <c r="A83" s="9"/>
      <c r="B83" s="277">
        <f>M87</f>
        <v>4</v>
      </c>
      <c r="C83" s="240" t="s">
        <v>53</v>
      </c>
      <c r="D83" s="243">
        <v>1</v>
      </c>
      <c r="E83" s="245" t="s">
        <v>291</v>
      </c>
      <c r="F83" s="29" t="s">
        <v>132</v>
      </c>
      <c r="G83" s="30" t="s">
        <v>189</v>
      </c>
      <c r="H83" s="30" t="s">
        <v>190</v>
      </c>
      <c r="I83" s="31" t="s">
        <v>191</v>
      </c>
      <c r="J83" s="30" t="s">
        <v>192</v>
      </c>
      <c r="K83" s="32" t="s">
        <v>193</v>
      </c>
      <c r="L83" s="9"/>
      <c r="M83" s="9"/>
    </row>
    <row r="84" spans="1:13" ht="12" thickBot="1">
      <c r="A84" s="9"/>
      <c r="B84" s="275"/>
      <c r="C84" s="241"/>
      <c r="D84" s="244"/>
      <c r="E84" s="246"/>
      <c r="F84" s="33">
        <v>1</v>
      </c>
      <c r="G84" s="34">
        <v>2</v>
      </c>
      <c r="H84" s="34">
        <v>4</v>
      </c>
      <c r="I84" s="35">
        <v>6</v>
      </c>
      <c r="J84" s="34">
        <v>8</v>
      </c>
      <c r="K84" s="36">
        <v>10</v>
      </c>
      <c r="L84" s="48" t="s">
        <v>0</v>
      </c>
      <c r="M84" s="10"/>
    </row>
    <row r="85" spans="1:12" ht="20.25" customHeight="1" thickBot="1">
      <c r="A85" s="9"/>
      <c r="B85" s="276"/>
      <c r="C85" s="242"/>
      <c r="D85" s="244"/>
      <c r="E85" s="247"/>
      <c r="F85" s="181"/>
      <c r="G85" s="181"/>
      <c r="H85" s="182">
        <v>4</v>
      </c>
      <c r="I85" s="181"/>
      <c r="J85" s="183"/>
      <c r="K85" s="184"/>
      <c r="L85" s="101">
        <f>SUM(F85:K85)</f>
        <v>4</v>
      </c>
    </row>
    <row r="86" spans="1:13" ht="13.5" customHeight="1" thickBot="1">
      <c r="A86" s="9"/>
      <c r="B86" s="90"/>
      <c r="C86" s="90"/>
      <c r="D86" s="104"/>
      <c r="E86" s="232"/>
      <c r="F86" s="233"/>
      <c r="G86" s="233"/>
      <c r="H86" s="233"/>
      <c r="I86" s="233"/>
      <c r="J86" s="233"/>
      <c r="K86" s="281"/>
      <c r="L86" s="114" t="s">
        <v>95</v>
      </c>
      <c r="M86" s="114" t="s">
        <v>94</v>
      </c>
    </row>
    <row r="87" spans="1:13" ht="12" thickBot="1">
      <c r="A87" s="9"/>
      <c r="B87" s="9"/>
      <c r="C87" s="3"/>
      <c r="D87" s="49">
        <f>SUM(D83:D85)</f>
        <v>1</v>
      </c>
      <c r="E87" s="48" t="s">
        <v>5</v>
      </c>
      <c r="F87" s="53">
        <f aca="true" t="shared" si="6" ref="F87:K87">F85</f>
        <v>0</v>
      </c>
      <c r="G87" s="53">
        <f t="shared" si="6"/>
        <v>0</v>
      </c>
      <c r="H87" s="53">
        <f t="shared" si="6"/>
        <v>4</v>
      </c>
      <c r="I87" s="53">
        <f t="shared" si="6"/>
        <v>0</v>
      </c>
      <c r="J87" s="53">
        <f t="shared" si="6"/>
        <v>0</v>
      </c>
      <c r="K87" s="53">
        <f t="shared" si="6"/>
        <v>0</v>
      </c>
      <c r="L87" s="51">
        <f>SUM(F87:K87)</f>
        <v>4</v>
      </c>
      <c r="M87" s="52">
        <f>L87/D87</f>
        <v>4</v>
      </c>
    </row>
    <row r="89" ht="12" thickBot="1"/>
    <row r="90" spans="1:13" ht="12" thickBot="1">
      <c r="A90" s="47">
        <v>8</v>
      </c>
      <c r="B90" s="248" t="s">
        <v>54</v>
      </c>
      <c r="C90" s="249"/>
      <c r="D90" s="48"/>
      <c r="E90" s="48" t="s">
        <v>15</v>
      </c>
      <c r="F90" s="269" t="s">
        <v>8</v>
      </c>
      <c r="G90" s="238"/>
      <c r="H90" s="238"/>
      <c r="I90" s="238"/>
      <c r="J90" s="238"/>
      <c r="K90" s="239"/>
      <c r="L90" s="9"/>
      <c r="M90" s="9"/>
    </row>
    <row r="91" spans="1:13" ht="23.25" thickBot="1">
      <c r="A91" s="9"/>
      <c r="B91" s="250">
        <f>M110</f>
        <v>4.8</v>
      </c>
      <c r="C91" s="240" t="s">
        <v>55</v>
      </c>
      <c r="D91" s="243">
        <v>1</v>
      </c>
      <c r="E91" s="245" t="s">
        <v>212</v>
      </c>
      <c r="F91" s="169" t="s">
        <v>206</v>
      </c>
      <c r="G91" s="170" t="s">
        <v>207</v>
      </c>
      <c r="H91" s="170" t="s">
        <v>208</v>
      </c>
      <c r="I91" s="170" t="s">
        <v>209</v>
      </c>
      <c r="J91" s="171" t="s">
        <v>210</v>
      </c>
      <c r="K91" s="169" t="s">
        <v>211</v>
      </c>
      <c r="L91" s="9"/>
      <c r="M91" s="9"/>
    </row>
    <row r="92" spans="1:13" ht="12" thickBot="1">
      <c r="A92" s="9"/>
      <c r="B92" s="251"/>
      <c r="C92" s="241"/>
      <c r="D92" s="244"/>
      <c r="E92" s="246"/>
      <c r="F92" s="33">
        <v>1</v>
      </c>
      <c r="G92" s="34">
        <v>2</v>
      </c>
      <c r="H92" s="34">
        <v>4</v>
      </c>
      <c r="I92" s="35">
        <v>6</v>
      </c>
      <c r="J92" s="34">
        <v>8</v>
      </c>
      <c r="K92" s="36">
        <v>10</v>
      </c>
      <c r="L92" s="48" t="s">
        <v>0</v>
      </c>
      <c r="M92" s="10"/>
    </row>
    <row r="93" spans="1:13" ht="12" thickBot="1">
      <c r="A93" s="9"/>
      <c r="B93" s="251"/>
      <c r="C93" s="242"/>
      <c r="D93" s="256"/>
      <c r="E93" s="247"/>
      <c r="F93" s="68"/>
      <c r="G93" s="68">
        <v>2</v>
      </c>
      <c r="H93" s="69"/>
      <c r="I93" s="68"/>
      <c r="J93" s="62"/>
      <c r="K93" s="74"/>
      <c r="L93" s="101">
        <f>SUM(F93:K93)</f>
        <v>2</v>
      </c>
      <c r="M93" s="10"/>
    </row>
    <row r="94" spans="1:13" ht="12" thickBot="1">
      <c r="A94" s="23"/>
      <c r="B94" s="251"/>
      <c r="C94" s="240" t="s">
        <v>56</v>
      </c>
      <c r="D94" s="243">
        <v>1</v>
      </c>
      <c r="E94" s="271" t="s">
        <v>57</v>
      </c>
      <c r="F94" s="29" t="s">
        <v>132</v>
      </c>
      <c r="G94" s="30" t="s">
        <v>189</v>
      </c>
      <c r="H94" s="30" t="s">
        <v>190</v>
      </c>
      <c r="I94" s="31" t="s">
        <v>191</v>
      </c>
      <c r="J94" s="30" t="s">
        <v>192</v>
      </c>
      <c r="K94" s="32" t="s">
        <v>193</v>
      </c>
      <c r="L94" s="9"/>
      <c r="M94" s="9"/>
    </row>
    <row r="95" spans="1:13" ht="12" thickBot="1">
      <c r="A95" s="9"/>
      <c r="B95" s="251"/>
      <c r="C95" s="241"/>
      <c r="D95" s="244"/>
      <c r="E95" s="272"/>
      <c r="F95" s="33">
        <v>1</v>
      </c>
      <c r="G95" s="34">
        <v>2</v>
      </c>
      <c r="H95" s="34">
        <v>4</v>
      </c>
      <c r="I95" s="35">
        <v>6</v>
      </c>
      <c r="J95" s="34">
        <v>8</v>
      </c>
      <c r="K95" s="36">
        <v>10</v>
      </c>
      <c r="L95" s="48" t="s">
        <v>0</v>
      </c>
      <c r="M95" s="9"/>
    </row>
    <row r="96" spans="1:13" ht="12" thickBot="1">
      <c r="A96" s="9"/>
      <c r="B96" s="251"/>
      <c r="C96" s="241"/>
      <c r="D96" s="256"/>
      <c r="E96" s="273"/>
      <c r="F96" s="62"/>
      <c r="G96" s="68"/>
      <c r="H96" s="68"/>
      <c r="I96" s="69">
        <v>6</v>
      </c>
      <c r="J96" s="68"/>
      <c r="K96" s="62"/>
      <c r="L96" s="101">
        <f>SUM(F96:K96)</f>
        <v>6</v>
      </c>
      <c r="M96" s="9"/>
    </row>
    <row r="97" spans="1:13" ht="12" thickBot="1">
      <c r="A97" s="9"/>
      <c r="B97" s="251"/>
      <c r="C97" s="241"/>
      <c r="D97" s="243">
        <v>1</v>
      </c>
      <c r="E97" s="240" t="s">
        <v>58</v>
      </c>
      <c r="F97" s="29" t="s">
        <v>202</v>
      </c>
      <c r="G97" s="30" t="s">
        <v>201</v>
      </c>
      <c r="H97" s="30" t="s">
        <v>215</v>
      </c>
      <c r="I97" s="168" t="s">
        <v>198</v>
      </c>
      <c r="J97" s="30" t="s">
        <v>214</v>
      </c>
      <c r="K97" s="32" t="s">
        <v>213</v>
      </c>
      <c r="L97" s="9"/>
      <c r="M97" s="9"/>
    </row>
    <row r="98" spans="1:14" ht="12" thickBot="1">
      <c r="A98" s="9"/>
      <c r="B98" s="251"/>
      <c r="C98" s="241"/>
      <c r="D98" s="244"/>
      <c r="E98" s="241"/>
      <c r="F98" s="33">
        <v>1</v>
      </c>
      <c r="G98" s="34">
        <v>2</v>
      </c>
      <c r="H98" s="34">
        <v>4</v>
      </c>
      <c r="I98" s="35">
        <v>6</v>
      </c>
      <c r="J98" s="34">
        <v>8</v>
      </c>
      <c r="K98" s="36">
        <v>10</v>
      </c>
      <c r="L98" s="48" t="s">
        <v>0</v>
      </c>
      <c r="M98" s="14"/>
      <c r="N98" s="84"/>
    </row>
    <row r="99" spans="1:14" ht="12" thickBot="1">
      <c r="A99" s="9"/>
      <c r="B99" s="251"/>
      <c r="C99" s="241"/>
      <c r="D99" s="256"/>
      <c r="E99" s="242"/>
      <c r="F99" s="62"/>
      <c r="G99" s="68"/>
      <c r="H99" s="68">
        <v>4</v>
      </c>
      <c r="I99" s="69"/>
      <c r="J99" s="68"/>
      <c r="K99" s="62"/>
      <c r="L99" s="101">
        <f>SUM(F99:K99)</f>
        <v>4</v>
      </c>
      <c r="M99" s="14"/>
      <c r="N99" s="84"/>
    </row>
    <row r="100" spans="1:14" ht="12" thickBot="1">
      <c r="A100" s="23"/>
      <c r="B100" s="251"/>
      <c r="C100" s="288"/>
      <c r="D100" s="243">
        <v>1</v>
      </c>
      <c r="E100" s="271" t="s">
        <v>59</v>
      </c>
      <c r="F100" s="29" t="s">
        <v>202</v>
      </c>
      <c r="G100" s="30" t="s">
        <v>201</v>
      </c>
      <c r="H100" s="30" t="s">
        <v>215</v>
      </c>
      <c r="I100" s="168" t="s">
        <v>198</v>
      </c>
      <c r="J100" s="30" t="s">
        <v>214</v>
      </c>
      <c r="K100" s="32" t="s">
        <v>213</v>
      </c>
      <c r="L100" s="9"/>
      <c r="M100" s="14"/>
      <c r="N100" s="84"/>
    </row>
    <row r="101" spans="1:14" ht="12" thickBot="1">
      <c r="A101" s="9"/>
      <c r="B101" s="251"/>
      <c r="C101" s="288"/>
      <c r="D101" s="244"/>
      <c r="E101" s="272"/>
      <c r="F101" s="33">
        <v>1</v>
      </c>
      <c r="G101" s="34">
        <v>2</v>
      </c>
      <c r="H101" s="34">
        <v>4</v>
      </c>
      <c r="I101" s="35">
        <v>6</v>
      </c>
      <c r="J101" s="34">
        <v>8</v>
      </c>
      <c r="K101" s="36">
        <v>10</v>
      </c>
      <c r="L101" s="48" t="s">
        <v>0</v>
      </c>
      <c r="M101" s="14"/>
      <c r="N101" s="84"/>
    </row>
    <row r="102" spans="1:14" ht="12" thickBot="1">
      <c r="A102" s="9"/>
      <c r="B102" s="251"/>
      <c r="C102" s="288"/>
      <c r="D102" s="256"/>
      <c r="E102" s="273"/>
      <c r="F102" s="62"/>
      <c r="G102" s="68"/>
      <c r="H102" s="68"/>
      <c r="I102" s="69"/>
      <c r="J102" s="68"/>
      <c r="K102" s="62">
        <v>10</v>
      </c>
      <c r="L102" s="101">
        <f>SUM(F102:K102)</f>
        <v>10</v>
      </c>
      <c r="M102" s="92"/>
      <c r="N102" s="218"/>
    </row>
    <row r="103" spans="1:14" ht="11.25" customHeight="1" thickBot="1">
      <c r="A103" s="9"/>
      <c r="B103" s="251"/>
      <c r="C103" s="288"/>
      <c r="D103" s="243">
        <v>1</v>
      </c>
      <c r="E103" s="271" t="s">
        <v>60</v>
      </c>
      <c r="F103" s="29" t="s">
        <v>202</v>
      </c>
      <c r="G103" s="30" t="s">
        <v>201</v>
      </c>
      <c r="H103" s="30" t="s">
        <v>215</v>
      </c>
      <c r="I103" s="168" t="s">
        <v>198</v>
      </c>
      <c r="J103" s="30" t="s">
        <v>214</v>
      </c>
      <c r="K103" s="32" t="s">
        <v>213</v>
      </c>
      <c r="L103" s="153"/>
      <c r="M103" s="92"/>
      <c r="N103" s="218"/>
    </row>
    <row r="104" spans="1:14" ht="18.75" customHeight="1" thickBot="1">
      <c r="A104" s="9"/>
      <c r="B104" s="251"/>
      <c r="C104" s="288"/>
      <c r="D104" s="244"/>
      <c r="E104" s="272"/>
      <c r="F104" s="33">
        <v>1</v>
      </c>
      <c r="G104" s="34">
        <v>2</v>
      </c>
      <c r="H104" s="34">
        <v>4</v>
      </c>
      <c r="I104" s="35">
        <v>6</v>
      </c>
      <c r="J104" s="34">
        <v>8</v>
      </c>
      <c r="K104" s="36">
        <v>10</v>
      </c>
      <c r="L104" s="48" t="s">
        <v>0</v>
      </c>
      <c r="M104" s="91"/>
      <c r="N104" s="91"/>
    </row>
    <row r="105" spans="1:14" ht="12" thickBot="1">
      <c r="A105" s="9"/>
      <c r="B105" s="251"/>
      <c r="C105" s="289"/>
      <c r="D105" s="256"/>
      <c r="E105" s="273"/>
      <c r="F105" s="62"/>
      <c r="G105" s="68">
        <v>2</v>
      </c>
      <c r="H105" s="68"/>
      <c r="I105" s="69"/>
      <c r="J105" s="68"/>
      <c r="K105" s="62"/>
      <c r="L105" s="101">
        <f>SUM(F105:K105)</f>
        <v>2</v>
      </c>
      <c r="M105" s="219"/>
      <c r="N105" s="122"/>
    </row>
    <row r="106" spans="1:14" ht="12" thickBot="1">
      <c r="A106" s="23"/>
      <c r="B106" s="251"/>
      <c r="C106" s="259" t="s">
        <v>61</v>
      </c>
      <c r="D106" s="243">
        <v>0</v>
      </c>
      <c r="E106" s="271" t="s">
        <v>62</v>
      </c>
      <c r="F106" s="29" t="s">
        <v>217</v>
      </c>
      <c r="G106" s="30" t="s">
        <v>222</v>
      </c>
      <c r="H106" s="30" t="s">
        <v>221</v>
      </c>
      <c r="I106" s="31" t="s">
        <v>220</v>
      </c>
      <c r="J106" s="30" t="s">
        <v>218</v>
      </c>
      <c r="K106" s="32" t="s">
        <v>216</v>
      </c>
      <c r="L106" s="153"/>
      <c r="M106" s="92"/>
      <c r="N106" s="218"/>
    </row>
    <row r="107" spans="1:14" ht="12" thickBot="1">
      <c r="A107" s="9"/>
      <c r="B107" s="251"/>
      <c r="C107" s="260"/>
      <c r="D107" s="244"/>
      <c r="E107" s="272"/>
      <c r="F107" s="33">
        <v>1</v>
      </c>
      <c r="G107" s="34">
        <v>2</v>
      </c>
      <c r="H107" s="34">
        <v>4</v>
      </c>
      <c r="I107" s="35">
        <v>6</v>
      </c>
      <c r="J107" s="34">
        <v>8</v>
      </c>
      <c r="K107" s="36">
        <v>10</v>
      </c>
      <c r="L107" s="48" t="s">
        <v>0</v>
      </c>
      <c r="M107" s="14"/>
      <c r="N107" s="84"/>
    </row>
    <row r="108" spans="1:12" ht="20.25" customHeight="1" thickBot="1">
      <c r="A108" s="9"/>
      <c r="B108" s="252"/>
      <c r="C108" s="261"/>
      <c r="D108" s="244"/>
      <c r="E108" s="273"/>
      <c r="F108" s="62">
        <v>0</v>
      </c>
      <c r="G108" s="68"/>
      <c r="H108" s="68"/>
      <c r="I108" s="69"/>
      <c r="J108" s="68"/>
      <c r="K108" s="62"/>
      <c r="L108" s="101">
        <f>SUM(F108:K108)</f>
        <v>0</v>
      </c>
    </row>
    <row r="109" spans="1:13" ht="13.5" customHeight="1" thickBot="1">
      <c r="A109" s="9"/>
      <c r="B109" s="90"/>
      <c r="C109" s="90"/>
      <c r="D109" s="104"/>
      <c r="E109" s="232"/>
      <c r="F109" s="233"/>
      <c r="G109" s="233"/>
      <c r="H109" s="233"/>
      <c r="I109" s="233"/>
      <c r="J109" s="233"/>
      <c r="K109" s="281"/>
      <c r="L109" s="114" t="s">
        <v>95</v>
      </c>
      <c r="M109" s="217" t="s">
        <v>94</v>
      </c>
    </row>
    <row r="110" spans="1:13" ht="12" thickBot="1">
      <c r="A110" s="9"/>
      <c r="B110" s="9"/>
      <c r="C110" s="3"/>
      <c r="D110" s="49">
        <f>SUM(D91:D108)</f>
        <v>5</v>
      </c>
      <c r="E110" s="48" t="s">
        <v>5</v>
      </c>
      <c r="F110" s="53">
        <f aca="true" t="shared" si="7" ref="F110:K110">F93+F96+F99+F102+F105+F108</f>
        <v>0</v>
      </c>
      <c r="G110" s="53">
        <f t="shared" si="7"/>
        <v>4</v>
      </c>
      <c r="H110" s="53">
        <f t="shared" si="7"/>
        <v>4</v>
      </c>
      <c r="I110" s="53">
        <f t="shared" si="7"/>
        <v>6</v>
      </c>
      <c r="J110" s="53">
        <f t="shared" si="7"/>
        <v>0</v>
      </c>
      <c r="K110" s="53">
        <f t="shared" si="7"/>
        <v>10</v>
      </c>
      <c r="L110" s="51">
        <f>SUM(F110:K110)</f>
        <v>24</v>
      </c>
      <c r="M110" s="132">
        <f>L110/D110</f>
        <v>4.8</v>
      </c>
    </row>
    <row r="112" ht="12" thickBot="1"/>
    <row r="113" spans="1:13" ht="11.25" customHeight="1" thickBot="1">
      <c r="A113" s="47">
        <v>9</v>
      </c>
      <c r="B113" s="248" t="s">
        <v>63</v>
      </c>
      <c r="C113" s="249"/>
      <c r="D113" s="48"/>
      <c r="E113" s="48" t="s">
        <v>15</v>
      </c>
      <c r="F113" s="269" t="s">
        <v>8</v>
      </c>
      <c r="G113" s="238"/>
      <c r="H113" s="238"/>
      <c r="I113" s="238"/>
      <c r="J113" s="238"/>
      <c r="K113" s="239"/>
      <c r="L113" s="9"/>
      <c r="M113" s="9"/>
    </row>
    <row r="114" spans="1:13" ht="12" thickBot="1">
      <c r="A114" s="9"/>
      <c r="B114" s="250">
        <f>M130</f>
        <v>6.75</v>
      </c>
      <c r="C114" s="259" t="s">
        <v>64</v>
      </c>
      <c r="D114" s="243">
        <v>1</v>
      </c>
      <c r="E114" s="245" t="s">
        <v>223</v>
      </c>
      <c r="F114" s="56" t="s">
        <v>131</v>
      </c>
      <c r="G114" s="30" t="s">
        <v>226</v>
      </c>
      <c r="H114" s="172" t="s">
        <v>225</v>
      </c>
      <c r="I114" s="31" t="s">
        <v>219</v>
      </c>
      <c r="J114" s="30" t="s">
        <v>224</v>
      </c>
      <c r="K114" s="29">
        <v>0</v>
      </c>
      <c r="L114" s="9"/>
      <c r="M114" s="9"/>
    </row>
    <row r="115" spans="1:13" ht="12" thickBot="1">
      <c r="A115" s="9"/>
      <c r="B115" s="251"/>
      <c r="C115" s="260"/>
      <c r="D115" s="244"/>
      <c r="E115" s="246"/>
      <c r="F115" s="33">
        <v>1</v>
      </c>
      <c r="G115" s="34">
        <v>2</v>
      </c>
      <c r="H115" s="34">
        <v>4</v>
      </c>
      <c r="I115" s="35">
        <v>6</v>
      </c>
      <c r="J115" s="34">
        <v>8</v>
      </c>
      <c r="K115" s="36">
        <v>10</v>
      </c>
      <c r="L115" s="48" t="s">
        <v>0</v>
      </c>
      <c r="M115" s="10"/>
    </row>
    <row r="116" spans="1:13" ht="24" customHeight="1" thickBot="1">
      <c r="A116" s="9"/>
      <c r="B116" s="251"/>
      <c r="C116" s="260"/>
      <c r="D116" s="244"/>
      <c r="E116" s="247"/>
      <c r="F116" s="68"/>
      <c r="G116" s="68"/>
      <c r="H116" s="69"/>
      <c r="I116" s="68">
        <v>6</v>
      </c>
      <c r="J116" s="62"/>
      <c r="K116" s="74">
        <v>0</v>
      </c>
      <c r="L116" s="101">
        <f>SUM(F116:K116)</f>
        <v>6</v>
      </c>
      <c r="M116" s="10"/>
    </row>
    <row r="117" spans="1:13" ht="12" thickBot="1">
      <c r="A117" s="23"/>
      <c r="B117" s="251"/>
      <c r="C117" s="259" t="s">
        <v>65</v>
      </c>
      <c r="D117" s="243">
        <v>1</v>
      </c>
      <c r="E117" s="271" t="s">
        <v>227</v>
      </c>
      <c r="F117" s="29" t="s">
        <v>228</v>
      </c>
      <c r="G117" s="30" t="s">
        <v>229</v>
      </c>
      <c r="H117" s="30" t="s">
        <v>230</v>
      </c>
      <c r="I117" s="31" t="s">
        <v>231</v>
      </c>
      <c r="J117" s="30" t="s">
        <v>232</v>
      </c>
      <c r="K117" s="32" t="s">
        <v>233</v>
      </c>
      <c r="L117" s="9"/>
      <c r="M117" s="9"/>
    </row>
    <row r="118" spans="1:13" ht="12" thickBot="1">
      <c r="A118" s="9"/>
      <c r="B118" s="251"/>
      <c r="C118" s="260"/>
      <c r="D118" s="244"/>
      <c r="E118" s="272"/>
      <c r="F118" s="33">
        <v>1</v>
      </c>
      <c r="G118" s="34">
        <v>2</v>
      </c>
      <c r="H118" s="34">
        <v>4</v>
      </c>
      <c r="I118" s="35">
        <v>6</v>
      </c>
      <c r="J118" s="34">
        <v>8</v>
      </c>
      <c r="K118" s="36">
        <v>10</v>
      </c>
      <c r="L118" s="48" t="s">
        <v>0</v>
      </c>
      <c r="M118" s="9"/>
    </row>
    <row r="119" spans="1:13" ht="12" thickBot="1">
      <c r="A119" s="9"/>
      <c r="B119" s="251"/>
      <c r="C119" s="260"/>
      <c r="D119" s="244"/>
      <c r="E119" s="273"/>
      <c r="F119" s="62"/>
      <c r="G119" s="68"/>
      <c r="H119" s="68"/>
      <c r="I119" s="69"/>
      <c r="J119" s="68"/>
      <c r="K119" s="62">
        <v>10</v>
      </c>
      <c r="L119" s="101">
        <f>SUM(F119:K119)</f>
        <v>10</v>
      </c>
      <c r="M119" s="9"/>
    </row>
    <row r="120" spans="1:13" ht="11.25" customHeight="1" thickBot="1">
      <c r="A120" s="23"/>
      <c r="B120" s="251"/>
      <c r="C120" s="259" t="s">
        <v>234</v>
      </c>
      <c r="D120" s="243">
        <v>0</v>
      </c>
      <c r="E120" s="271" t="s">
        <v>236</v>
      </c>
      <c r="F120" s="56" t="s">
        <v>131</v>
      </c>
      <c r="G120" s="30" t="s">
        <v>226</v>
      </c>
      <c r="H120" s="172" t="s">
        <v>225</v>
      </c>
      <c r="I120" s="31" t="s">
        <v>219</v>
      </c>
      <c r="J120" s="30" t="s">
        <v>224</v>
      </c>
      <c r="K120" s="29">
        <v>0</v>
      </c>
      <c r="L120" s="9"/>
      <c r="M120" s="9"/>
    </row>
    <row r="121" spans="1:13" ht="12" thickBot="1">
      <c r="A121" s="9"/>
      <c r="B121" s="251"/>
      <c r="C121" s="260"/>
      <c r="D121" s="244"/>
      <c r="E121" s="272"/>
      <c r="F121" s="33">
        <v>1</v>
      </c>
      <c r="G121" s="34">
        <v>2</v>
      </c>
      <c r="H121" s="34">
        <v>4</v>
      </c>
      <c r="I121" s="35">
        <v>6</v>
      </c>
      <c r="J121" s="34">
        <v>8</v>
      </c>
      <c r="K121" s="36">
        <v>10</v>
      </c>
      <c r="L121" s="48" t="s">
        <v>0</v>
      </c>
      <c r="M121" s="9"/>
    </row>
    <row r="122" spans="1:13" ht="24.75" customHeight="1" thickBot="1">
      <c r="A122" s="9"/>
      <c r="B122" s="251"/>
      <c r="C122" s="260"/>
      <c r="D122" s="244"/>
      <c r="E122" s="273"/>
      <c r="F122" s="62"/>
      <c r="G122" s="68"/>
      <c r="H122" s="68"/>
      <c r="I122" s="69"/>
      <c r="J122" s="68"/>
      <c r="K122" s="62"/>
      <c r="L122" s="101">
        <f>SUM(F122:K122)</f>
        <v>0</v>
      </c>
      <c r="M122" s="9"/>
    </row>
    <row r="123" spans="1:13" ht="12" thickBot="1">
      <c r="A123" s="9"/>
      <c r="B123" s="251"/>
      <c r="C123" s="259" t="s">
        <v>66</v>
      </c>
      <c r="D123" s="243">
        <v>1</v>
      </c>
      <c r="E123" s="240" t="s">
        <v>235</v>
      </c>
      <c r="F123" s="56" t="s">
        <v>131</v>
      </c>
      <c r="G123" s="30" t="s">
        <v>226</v>
      </c>
      <c r="H123" s="172" t="s">
        <v>225</v>
      </c>
      <c r="I123" s="31" t="s">
        <v>219</v>
      </c>
      <c r="J123" s="30" t="s">
        <v>224</v>
      </c>
      <c r="K123" s="29">
        <v>0</v>
      </c>
      <c r="L123" s="9"/>
      <c r="M123" s="9"/>
    </row>
    <row r="124" spans="1:13" ht="12.75" customHeight="1" thickBot="1">
      <c r="A124" s="9"/>
      <c r="B124" s="251"/>
      <c r="C124" s="260"/>
      <c r="D124" s="244"/>
      <c r="E124" s="241"/>
      <c r="F124" s="33">
        <v>1</v>
      </c>
      <c r="G124" s="34">
        <v>2</v>
      </c>
      <c r="H124" s="34">
        <v>4</v>
      </c>
      <c r="I124" s="35">
        <v>6</v>
      </c>
      <c r="J124" s="34">
        <v>8</v>
      </c>
      <c r="K124" s="36">
        <v>10</v>
      </c>
      <c r="L124" s="48" t="s">
        <v>0</v>
      </c>
      <c r="M124" s="9"/>
    </row>
    <row r="125" spans="1:13" ht="13.5" customHeight="1" thickBot="1">
      <c r="A125" s="9"/>
      <c r="B125" s="251"/>
      <c r="C125" s="260"/>
      <c r="D125" s="256"/>
      <c r="E125" s="242"/>
      <c r="F125" s="62">
        <v>1</v>
      </c>
      <c r="G125" s="68"/>
      <c r="H125" s="68"/>
      <c r="I125" s="69"/>
      <c r="J125" s="68"/>
      <c r="K125" s="62"/>
      <c r="L125" s="101">
        <f>SUM(F125:K125)</f>
        <v>1</v>
      </c>
      <c r="M125" s="9"/>
    </row>
    <row r="126" spans="1:13" ht="12" thickBot="1">
      <c r="A126" s="23"/>
      <c r="B126" s="251"/>
      <c r="C126" s="240" t="s">
        <v>68</v>
      </c>
      <c r="D126" s="243">
        <v>1</v>
      </c>
      <c r="E126" s="271" t="s">
        <v>67</v>
      </c>
      <c r="F126" s="56" t="s">
        <v>131</v>
      </c>
      <c r="G126" s="30" t="s">
        <v>226</v>
      </c>
      <c r="H126" s="172" t="s">
        <v>225</v>
      </c>
      <c r="I126" s="31" t="s">
        <v>219</v>
      </c>
      <c r="J126" s="30" t="s">
        <v>224</v>
      </c>
      <c r="K126" s="29">
        <v>0</v>
      </c>
      <c r="L126" s="9"/>
      <c r="M126" s="9"/>
    </row>
    <row r="127" spans="1:13" ht="12" thickBot="1">
      <c r="A127" s="9"/>
      <c r="B127" s="251"/>
      <c r="C127" s="241"/>
      <c r="D127" s="244"/>
      <c r="E127" s="272"/>
      <c r="F127" s="33">
        <v>1</v>
      </c>
      <c r="G127" s="34">
        <v>2</v>
      </c>
      <c r="H127" s="34">
        <v>4</v>
      </c>
      <c r="I127" s="35">
        <v>6</v>
      </c>
      <c r="J127" s="34">
        <v>8</v>
      </c>
      <c r="K127" s="36">
        <v>10</v>
      </c>
      <c r="L127" s="48" t="s">
        <v>0</v>
      </c>
      <c r="M127" s="9"/>
    </row>
    <row r="128" spans="1:12" ht="12" thickBot="1">
      <c r="A128" s="9"/>
      <c r="B128" s="252"/>
      <c r="C128" s="242"/>
      <c r="D128" s="244"/>
      <c r="E128" s="273"/>
      <c r="F128" s="62"/>
      <c r="G128" s="68"/>
      <c r="H128" s="68"/>
      <c r="I128" s="69"/>
      <c r="J128" s="68"/>
      <c r="K128" s="62">
        <v>10</v>
      </c>
      <c r="L128" s="101">
        <f>SUM(F128:K128)</f>
        <v>10</v>
      </c>
    </row>
    <row r="129" spans="1:13" ht="13.5" customHeight="1" thickBot="1">
      <c r="A129" s="9"/>
      <c r="B129" s="90"/>
      <c r="C129" s="90"/>
      <c r="D129" s="104"/>
      <c r="E129" s="232"/>
      <c r="F129" s="233"/>
      <c r="G129" s="233"/>
      <c r="H129" s="233"/>
      <c r="I129" s="233"/>
      <c r="J129" s="233"/>
      <c r="K129" s="281"/>
      <c r="L129" s="114" t="s">
        <v>95</v>
      </c>
      <c r="M129" s="114" t="s">
        <v>94</v>
      </c>
    </row>
    <row r="130" spans="1:13" ht="12" thickBot="1">
      <c r="A130" s="9"/>
      <c r="B130" s="9"/>
      <c r="C130" s="3"/>
      <c r="D130" s="49">
        <f>SUM(D114:D128)</f>
        <v>4</v>
      </c>
      <c r="E130" s="48" t="s">
        <v>5</v>
      </c>
      <c r="F130" s="53">
        <f aca="true" t="shared" si="8" ref="F130:K130">F116+F119+F122+F125+F128</f>
        <v>1</v>
      </c>
      <c r="G130" s="53">
        <f t="shared" si="8"/>
        <v>0</v>
      </c>
      <c r="H130" s="53">
        <f t="shared" si="8"/>
        <v>0</v>
      </c>
      <c r="I130" s="53">
        <f t="shared" si="8"/>
        <v>6</v>
      </c>
      <c r="J130" s="53">
        <f t="shared" si="8"/>
        <v>0</v>
      </c>
      <c r="K130" s="53">
        <f t="shared" si="8"/>
        <v>20</v>
      </c>
      <c r="L130" s="51">
        <f>SUM(F130:K130)</f>
        <v>27</v>
      </c>
      <c r="M130" s="132">
        <f>L130/D130</f>
        <v>6.75</v>
      </c>
    </row>
  </sheetData>
  <sheetProtection/>
  <mergeCells count="114">
    <mergeCell ref="E117:E119"/>
    <mergeCell ref="E120:E122"/>
    <mergeCell ref="E123:E125"/>
    <mergeCell ref="E129:K129"/>
    <mergeCell ref="E17:K17"/>
    <mergeCell ref="E31:K31"/>
    <mergeCell ref="E45:K45"/>
    <mergeCell ref="E59:K59"/>
    <mergeCell ref="E67:K67"/>
    <mergeCell ref="E109:K109"/>
    <mergeCell ref="E78:K78"/>
    <mergeCell ref="E86:K86"/>
    <mergeCell ref="F113:K113"/>
    <mergeCell ref="F82:K82"/>
    <mergeCell ref="F63:K63"/>
    <mergeCell ref="C91:C93"/>
    <mergeCell ref="D91:D93"/>
    <mergeCell ref="C94:C105"/>
    <mergeCell ref="B113:C113"/>
    <mergeCell ref="D106:D108"/>
    <mergeCell ref="B114:B128"/>
    <mergeCell ref="C114:C116"/>
    <mergeCell ref="D114:D116"/>
    <mergeCell ref="E114:E116"/>
    <mergeCell ref="E97:E99"/>
    <mergeCell ref="E100:E102"/>
    <mergeCell ref="E103:E105"/>
    <mergeCell ref="C106:C108"/>
    <mergeCell ref="D103:D105"/>
    <mergeCell ref="C117:C119"/>
    <mergeCell ref="E106:E108"/>
    <mergeCell ref="C126:C128"/>
    <mergeCell ref="D126:D128"/>
    <mergeCell ref="E126:E128"/>
    <mergeCell ref="C120:C122"/>
    <mergeCell ref="C123:C125"/>
    <mergeCell ref="D120:D122"/>
    <mergeCell ref="D123:D125"/>
    <mergeCell ref="D117:D119"/>
    <mergeCell ref="B90:C90"/>
    <mergeCell ref="F90:K90"/>
    <mergeCell ref="B91:B108"/>
    <mergeCell ref="E91:E93"/>
    <mergeCell ref="E94:E96"/>
    <mergeCell ref="D94:D96"/>
    <mergeCell ref="D97:D99"/>
    <mergeCell ref="D100:D102"/>
    <mergeCell ref="D8:D10"/>
    <mergeCell ref="B21:C21"/>
    <mergeCell ref="F21:K21"/>
    <mergeCell ref="B22:B30"/>
    <mergeCell ref="C22:C24"/>
    <mergeCell ref="D22:D24"/>
    <mergeCell ref="E22:E24"/>
    <mergeCell ref="C28:C30"/>
    <mergeCell ref="E25:E27"/>
    <mergeCell ref="C39:C41"/>
    <mergeCell ref="C56:C58"/>
    <mergeCell ref="F49:K49"/>
    <mergeCell ref="D28:D30"/>
    <mergeCell ref="E28:E30"/>
    <mergeCell ref="B35:C35"/>
    <mergeCell ref="F35:K35"/>
    <mergeCell ref="B4:C4"/>
    <mergeCell ref="F4:K4"/>
    <mergeCell ref="B5:B16"/>
    <mergeCell ref="E5:E7"/>
    <mergeCell ref="E8:E10"/>
    <mergeCell ref="E11:E13"/>
    <mergeCell ref="E14:E16"/>
    <mergeCell ref="C5:C16"/>
    <mergeCell ref="D5:D7"/>
    <mergeCell ref="B64:B66"/>
    <mergeCell ref="C64:C66"/>
    <mergeCell ref="D64:D66"/>
    <mergeCell ref="E64:E66"/>
    <mergeCell ref="B50:B58"/>
    <mergeCell ref="C50:C52"/>
    <mergeCell ref="D50:D52"/>
    <mergeCell ref="E50:E52"/>
    <mergeCell ref="C53:C55"/>
    <mergeCell ref="B83:B85"/>
    <mergeCell ref="C83:C85"/>
    <mergeCell ref="D83:D85"/>
    <mergeCell ref="E83:E85"/>
    <mergeCell ref="B71:C71"/>
    <mergeCell ref="F71:K71"/>
    <mergeCell ref="D75:D77"/>
    <mergeCell ref="E72:E74"/>
    <mergeCell ref="C72:C77"/>
    <mergeCell ref="C1:E1"/>
    <mergeCell ref="B82:C82"/>
    <mergeCell ref="E75:E77"/>
    <mergeCell ref="A20:B20"/>
    <mergeCell ref="E56:E58"/>
    <mergeCell ref="A62:B62"/>
    <mergeCell ref="B63:C63"/>
    <mergeCell ref="D53:D55"/>
    <mergeCell ref="D56:D58"/>
    <mergeCell ref="E39:E41"/>
    <mergeCell ref="E42:E44"/>
    <mergeCell ref="B49:C49"/>
    <mergeCell ref="D72:D74"/>
    <mergeCell ref="B72:B76"/>
    <mergeCell ref="D11:D13"/>
    <mergeCell ref="D14:D16"/>
    <mergeCell ref="C42:C44"/>
    <mergeCell ref="D42:D44"/>
    <mergeCell ref="D39:D41"/>
    <mergeCell ref="E53:E55"/>
    <mergeCell ref="B36:B44"/>
    <mergeCell ref="C36:C38"/>
    <mergeCell ref="D36:D38"/>
    <mergeCell ref="E36:E3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O43" sqref="O43"/>
    </sheetView>
  </sheetViews>
  <sheetFormatPr defaultColWidth="8.8515625" defaultRowHeight="12.75"/>
  <cols>
    <col min="1" max="1" width="8.8515625" style="2" customWidth="1"/>
    <col min="2" max="2" width="12.57421875" style="2" customWidth="1"/>
    <col min="3" max="3" width="20.421875" style="2" customWidth="1"/>
    <col min="4" max="4" width="4.421875" style="2" customWidth="1"/>
    <col min="5" max="5" width="22.00390625" style="2" customWidth="1"/>
    <col min="6" max="6" width="6.57421875" style="2" customWidth="1"/>
    <col min="7" max="7" width="7.421875" style="2" customWidth="1"/>
    <col min="8" max="8" width="6.8515625" style="2" customWidth="1"/>
    <col min="9" max="9" width="7.7109375" style="2" customWidth="1"/>
    <col min="10" max="10" width="7.00390625" style="2" customWidth="1"/>
    <col min="11" max="11" width="7.140625" style="2" customWidth="1"/>
    <col min="12" max="12" width="14.00390625" style="2" bestFit="1" customWidth="1"/>
    <col min="13" max="13" width="16.140625" style="2" bestFit="1" customWidth="1"/>
    <col min="14" max="14" width="15.8515625" style="2" bestFit="1" customWidth="1"/>
    <col min="15" max="16384" width="8.8515625" style="2" customWidth="1"/>
  </cols>
  <sheetData>
    <row r="1" spans="3:5" ht="13.5" customHeight="1" thickBot="1">
      <c r="C1" s="294" t="s">
        <v>69</v>
      </c>
      <c r="D1" s="295"/>
      <c r="E1" s="296"/>
    </row>
    <row r="2" ht="12" thickBot="1"/>
    <row r="3" spans="1:14" ht="12.75" customHeight="1" thickBot="1">
      <c r="A3" s="47">
        <v>1</v>
      </c>
      <c r="B3" s="297" t="s">
        <v>70</v>
      </c>
      <c r="C3" s="298"/>
      <c r="D3" s="48"/>
      <c r="E3" s="48" t="s">
        <v>15</v>
      </c>
      <c r="F3" s="237" t="s">
        <v>93</v>
      </c>
      <c r="G3" s="238"/>
      <c r="H3" s="238"/>
      <c r="I3" s="238"/>
      <c r="J3" s="238"/>
      <c r="K3" s="239"/>
      <c r="L3" s="9"/>
      <c r="M3" s="9"/>
      <c r="N3" s="26"/>
    </row>
    <row r="4" spans="1:14" ht="12.75" customHeight="1" thickBot="1">
      <c r="A4" s="9"/>
      <c r="B4" s="277">
        <f>M8</f>
        <v>4</v>
      </c>
      <c r="C4" s="240" t="s">
        <v>71</v>
      </c>
      <c r="D4" s="243">
        <v>1</v>
      </c>
      <c r="E4" s="245"/>
      <c r="F4" s="173" t="s">
        <v>242</v>
      </c>
      <c r="G4" s="174" t="s">
        <v>241</v>
      </c>
      <c r="H4" s="174" t="s">
        <v>240</v>
      </c>
      <c r="I4" s="175" t="s">
        <v>239</v>
      </c>
      <c r="J4" s="174" t="s">
        <v>238</v>
      </c>
      <c r="K4" s="176" t="s">
        <v>237</v>
      </c>
      <c r="L4" s="9"/>
      <c r="M4" s="9"/>
      <c r="N4" s="26"/>
    </row>
    <row r="5" spans="1:14" ht="12.75" customHeight="1" thickBot="1">
      <c r="A5" s="9"/>
      <c r="B5" s="275"/>
      <c r="C5" s="241"/>
      <c r="D5" s="244"/>
      <c r="E5" s="246"/>
      <c r="F5" s="33">
        <v>1</v>
      </c>
      <c r="G5" s="34">
        <v>2</v>
      </c>
      <c r="H5" s="34">
        <v>4</v>
      </c>
      <c r="I5" s="35">
        <v>6</v>
      </c>
      <c r="J5" s="34">
        <v>8</v>
      </c>
      <c r="K5" s="36">
        <v>10</v>
      </c>
      <c r="L5" s="48" t="s">
        <v>0</v>
      </c>
      <c r="M5" s="10"/>
      <c r="N5" s="26"/>
    </row>
    <row r="6" spans="1:14" ht="12.75" customHeight="1" thickBot="1">
      <c r="A6" s="9"/>
      <c r="B6" s="276"/>
      <c r="C6" s="242"/>
      <c r="D6" s="244"/>
      <c r="E6" s="247"/>
      <c r="F6" s="68"/>
      <c r="G6" s="68"/>
      <c r="H6" s="69">
        <v>4</v>
      </c>
      <c r="I6" s="68"/>
      <c r="J6" s="62"/>
      <c r="K6" s="74"/>
      <c r="L6" s="101">
        <f>SUM(F6:K6)</f>
        <v>4</v>
      </c>
      <c r="N6" s="26"/>
    </row>
    <row r="7" spans="1:14" ht="12.75" customHeight="1" thickBot="1">
      <c r="A7" s="9"/>
      <c r="B7" s="90"/>
      <c r="C7" s="90"/>
      <c r="D7" s="104"/>
      <c r="E7" s="232"/>
      <c r="F7" s="233"/>
      <c r="G7" s="233"/>
      <c r="H7" s="233"/>
      <c r="I7" s="233"/>
      <c r="J7" s="233"/>
      <c r="K7" s="281"/>
      <c r="L7" s="114" t="s">
        <v>95</v>
      </c>
      <c r="M7" s="114" t="s">
        <v>94</v>
      </c>
      <c r="N7" s="26"/>
    </row>
    <row r="8" spans="1:14" ht="12.75" customHeight="1" thickBot="1">
      <c r="A8" s="9"/>
      <c r="B8" s="9"/>
      <c r="C8" s="3"/>
      <c r="D8" s="49">
        <f>SUM(D4:D6)</f>
        <v>1</v>
      </c>
      <c r="E8" s="48" t="s">
        <v>5</v>
      </c>
      <c r="F8" s="53">
        <f aca="true" t="shared" si="0" ref="F8:K8">F6</f>
        <v>0</v>
      </c>
      <c r="G8" s="53">
        <f t="shared" si="0"/>
        <v>0</v>
      </c>
      <c r="H8" s="53">
        <f t="shared" si="0"/>
        <v>4</v>
      </c>
      <c r="I8" s="53">
        <f t="shared" si="0"/>
        <v>0</v>
      </c>
      <c r="J8" s="53">
        <f t="shared" si="0"/>
        <v>0</v>
      </c>
      <c r="K8" s="53">
        <f t="shared" si="0"/>
        <v>0</v>
      </c>
      <c r="L8" s="51">
        <f>SUM(F8:K8)</f>
        <v>4</v>
      </c>
      <c r="M8" s="52">
        <f>L8/D8</f>
        <v>4</v>
      </c>
      <c r="N8" s="26"/>
    </row>
    <row r="9" spans="1:14" ht="12.75" customHeight="1">
      <c r="A9" s="7"/>
      <c r="B9" s="8"/>
      <c r="C9" s="8"/>
      <c r="D9" s="8"/>
      <c r="E9" s="8"/>
      <c r="F9" s="6"/>
      <c r="G9" s="6"/>
      <c r="H9" s="6"/>
      <c r="I9" s="6"/>
      <c r="J9" s="7"/>
      <c r="K9" s="26"/>
      <c r="L9" s="26"/>
      <c r="M9" s="26"/>
      <c r="N9" s="26"/>
    </row>
    <row r="10" spans="1:14" ht="12.75" customHeight="1" thickBot="1">
      <c r="A10" s="7"/>
      <c r="B10" s="8"/>
      <c r="C10" s="8"/>
      <c r="D10" s="8"/>
      <c r="E10" s="8"/>
      <c r="F10" s="6"/>
      <c r="G10" s="6"/>
      <c r="H10" s="6"/>
      <c r="I10" s="6"/>
      <c r="J10" s="7"/>
      <c r="K10" s="26"/>
      <c r="L10" s="26"/>
      <c r="M10" s="26"/>
      <c r="N10" s="26"/>
    </row>
    <row r="11" spans="1:14" ht="12.75" customHeight="1" thickBot="1">
      <c r="A11" s="47">
        <v>2</v>
      </c>
      <c r="B11" s="297" t="s">
        <v>72</v>
      </c>
      <c r="C11" s="298"/>
      <c r="D11" s="48"/>
      <c r="E11" s="48" t="s">
        <v>15</v>
      </c>
      <c r="F11" s="237" t="s">
        <v>93</v>
      </c>
      <c r="G11" s="238"/>
      <c r="H11" s="238"/>
      <c r="I11" s="238"/>
      <c r="J11" s="238"/>
      <c r="K11" s="239"/>
      <c r="L11" s="9"/>
      <c r="M11" s="9"/>
      <c r="N11" s="26"/>
    </row>
    <row r="12" spans="1:14" ht="12.75" customHeight="1" thickBot="1">
      <c r="A12" s="9"/>
      <c r="B12" s="277">
        <f>M19</f>
        <v>3.5</v>
      </c>
      <c r="C12" s="259" t="s">
        <v>73</v>
      </c>
      <c r="D12" s="243">
        <v>1</v>
      </c>
      <c r="E12" s="245" t="s">
        <v>74</v>
      </c>
      <c r="F12" s="39" t="s">
        <v>243</v>
      </c>
      <c r="G12" s="30" t="s">
        <v>20</v>
      </c>
      <c r="H12" s="30" t="s">
        <v>21</v>
      </c>
      <c r="I12" s="31" t="s">
        <v>22</v>
      </c>
      <c r="J12" s="30" t="s">
        <v>23</v>
      </c>
      <c r="K12" s="32" t="s">
        <v>24</v>
      </c>
      <c r="L12" s="9"/>
      <c r="M12" s="9"/>
      <c r="N12" s="26"/>
    </row>
    <row r="13" spans="1:14" ht="12.75" customHeight="1" thickBot="1">
      <c r="A13" s="9"/>
      <c r="B13" s="275"/>
      <c r="C13" s="260"/>
      <c r="D13" s="244"/>
      <c r="E13" s="246"/>
      <c r="F13" s="33">
        <v>1</v>
      </c>
      <c r="G13" s="34">
        <v>2</v>
      </c>
      <c r="H13" s="34">
        <v>4</v>
      </c>
      <c r="I13" s="35">
        <v>6</v>
      </c>
      <c r="J13" s="34">
        <v>8</v>
      </c>
      <c r="K13" s="36">
        <v>10</v>
      </c>
      <c r="L13" s="48" t="s">
        <v>0</v>
      </c>
      <c r="M13" s="10"/>
      <c r="N13" s="26"/>
    </row>
    <row r="14" spans="1:14" ht="12.75" customHeight="1" thickBot="1">
      <c r="A14" s="9"/>
      <c r="B14" s="275"/>
      <c r="C14" s="260"/>
      <c r="D14" s="244"/>
      <c r="E14" s="247"/>
      <c r="F14" s="68">
        <v>1</v>
      </c>
      <c r="G14" s="68"/>
      <c r="H14" s="69"/>
      <c r="I14" s="68"/>
      <c r="J14" s="62"/>
      <c r="K14" s="74"/>
      <c r="L14" s="101">
        <f>SUM(F14:K14)</f>
        <v>1</v>
      </c>
      <c r="M14" s="10"/>
      <c r="N14" s="26"/>
    </row>
    <row r="15" spans="1:14" ht="12.75" customHeight="1" thickBot="1">
      <c r="A15" s="23"/>
      <c r="B15" s="275"/>
      <c r="C15" s="240" t="s">
        <v>75</v>
      </c>
      <c r="D15" s="243">
        <v>1</v>
      </c>
      <c r="E15" s="271" t="s">
        <v>244</v>
      </c>
      <c r="F15" s="29" t="s">
        <v>228</v>
      </c>
      <c r="G15" s="30" t="s">
        <v>245</v>
      </c>
      <c r="H15" s="30" t="s">
        <v>215</v>
      </c>
      <c r="I15" s="31" t="s">
        <v>218</v>
      </c>
      <c r="J15" s="56" t="s">
        <v>219</v>
      </c>
      <c r="K15" s="29" t="s">
        <v>246</v>
      </c>
      <c r="L15" s="9"/>
      <c r="M15" s="9"/>
      <c r="N15" s="26"/>
    </row>
    <row r="16" spans="1:14" ht="12.75" customHeight="1" thickBot="1">
      <c r="A16" s="9"/>
      <c r="B16" s="275"/>
      <c r="C16" s="241"/>
      <c r="D16" s="244"/>
      <c r="E16" s="272"/>
      <c r="F16" s="33">
        <v>1</v>
      </c>
      <c r="G16" s="34">
        <v>2</v>
      </c>
      <c r="H16" s="34">
        <v>4</v>
      </c>
      <c r="I16" s="35">
        <v>6</v>
      </c>
      <c r="J16" s="34">
        <v>8</v>
      </c>
      <c r="K16" s="36">
        <v>10</v>
      </c>
      <c r="L16" s="48" t="s">
        <v>0</v>
      </c>
      <c r="M16" s="9"/>
      <c r="N16" s="26"/>
    </row>
    <row r="17" spans="1:14" ht="12.75" customHeight="1" thickBot="1">
      <c r="A17" s="9"/>
      <c r="B17" s="276"/>
      <c r="C17" s="242"/>
      <c r="D17" s="244"/>
      <c r="E17" s="273"/>
      <c r="F17" s="62"/>
      <c r="G17" s="68"/>
      <c r="H17" s="68"/>
      <c r="I17" s="69">
        <v>6</v>
      </c>
      <c r="J17" s="68"/>
      <c r="K17" s="62"/>
      <c r="L17" s="101">
        <f>SUM(F17:K17)</f>
        <v>6</v>
      </c>
      <c r="N17" s="26"/>
    </row>
    <row r="18" spans="1:14" ht="12.75" customHeight="1" thickBot="1">
      <c r="A18" s="9"/>
      <c r="B18" s="90"/>
      <c r="C18" s="90"/>
      <c r="D18" s="104"/>
      <c r="E18" s="232"/>
      <c r="F18" s="233"/>
      <c r="G18" s="233"/>
      <c r="H18" s="233"/>
      <c r="I18" s="233"/>
      <c r="J18" s="233"/>
      <c r="K18" s="281"/>
      <c r="L18" s="114" t="s">
        <v>95</v>
      </c>
      <c r="M18" s="114" t="s">
        <v>94</v>
      </c>
      <c r="N18" s="26"/>
    </row>
    <row r="19" spans="1:14" ht="12.75" customHeight="1" thickBot="1">
      <c r="A19" s="9"/>
      <c r="B19" s="9"/>
      <c r="C19" s="3"/>
      <c r="D19" s="49">
        <f>SUM(D12:D17)</f>
        <v>2</v>
      </c>
      <c r="E19" s="48" t="s">
        <v>5</v>
      </c>
      <c r="F19" s="53">
        <f aca="true" t="shared" si="1" ref="F19:K19">F14+F17</f>
        <v>1</v>
      </c>
      <c r="G19" s="53">
        <f t="shared" si="1"/>
        <v>0</v>
      </c>
      <c r="H19" s="53">
        <f t="shared" si="1"/>
        <v>0</v>
      </c>
      <c r="I19" s="53">
        <f t="shared" si="1"/>
        <v>6</v>
      </c>
      <c r="J19" s="53">
        <f t="shared" si="1"/>
        <v>0</v>
      </c>
      <c r="K19" s="53">
        <f t="shared" si="1"/>
        <v>0</v>
      </c>
      <c r="L19" s="51">
        <f>SUM(F19:K19)</f>
        <v>7</v>
      </c>
      <c r="M19" s="52">
        <f>L19/D19</f>
        <v>3.5</v>
      </c>
      <c r="N19" s="26"/>
    </row>
    <row r="20" spans="1:14" ht="12.75" customHeight="1">
      <c r="A20" s="7"/>
      <c r="B20" s="8"/>
      <c r="C20" s="8"/>
      <c r="D20" s="8"/>
      <c r="E20" s="8"/>
      <c r="F20" s="7"/>
      <c r="G20" s="27"/>
      <c r="H20" s="27"/>
      <c r="I20" s="27"/>
      <c r="J20" s="27"/>
      <c r="K20" s="28"/>
      <c r="L20" s="26"/>
      <c r="M20" s="26"/>
      <c r="N20" s="26"/>
    </row>
    <row r="21" spans="1:14" ht="12.75" customHeight="1" thickBot="1">
      <c r="A21" s="7"/>
      <c r="B21" s="8"/>
      <c r="C21" s="8"/>
      <c r="D21" s="8"/>
      <c r="E21" s="8"/>
      <c r="F21" s="6"/>
      <c r="G21" s="6"/>
      <c r="H21" s="6"/>
      <c r="I21" s="6"/>
      <c r="J21" s="7"/>
      <c r="K21" s="26"/>
      <c r="L21" s="26"/>
      <c r="M21" s="26"/>
      <c r="N21" s="26"/>
    </row>
    <row r="22" spans="1:14" ht="12.75" customHeight="1" thickBot="1">
      <c r="A22" s="47">
        <v>3</v>
      </c>
      <c r="B22" s="297" t="s">
        <v>77</v>
      </c>
      <c r="C22" s="298"/>
      <c r="D22" s="48"/>
      <c r="E22" s="48" t="s">
        <v>15</v>
      </c>
      <c r="F22" s="237" t="s">
        <v>93</v>
      </c>
      <c r="G22" s="238"/>
      <c r="H22" s="238"/>
      <c r="I22" s="238"/>
      <c r="J22" s="238"/>
      <c r="K22" s="239"/>
      <c r="L22" s="9"/>
      <c r="M22" s="9"/>
      <c r="N22" s="26"/>
    </row>
    <row r="23" spans="1:14" ht="12.75" customHeight="1" thickBot="1">
      <c r="A23" s="9"/>
      <c r="B23" s="277">
        <f>M30</f>
        <v>10</v>
      </c>
      <c r="C23" s="259" t="s">
        <v>76</v>
      </c>
      <c r="D23" s="243">
        <v>1</v>
      </c>
      <c r="E23" s="245" t="s">
        <v>247</v>
      </c>
      <c r="F23" s="210" t="s">
        <v>228</v>
      </c>
      <c r="G23" s="180" t="s">
        <v>229</v>
      </c>
      <c r="H23" s="180" t="s">
        <v>230</v>
      </c>
      <c r="I23" s="189" t="s">
        <v>231</v>
      </c>
      <c r="J23" s="180" t="s">
        <v>232</v>
      </c>
      <c r="K23" s="38" t="s">
        <v>233</v>
      </c>
      <c r="L23" s="9"/>
      <c r="M23" s="9"/>
      <c r="N23" s="26"/>
    </row>
    <row r="24" spans="1:14" ht="12.75" customHeight="1" thickBot="1">
      <c r="A24" s="9"/>
      <c r="B24" s="275"/>
      <c r="C24" s="260"/>
      <c r="D24" s="244"/>
      <c r="E24" s="246"/>
      <c r="F24" s="190">
        <v>1</v>
      </c>
      <c r="G24" s="191">
        <v>2</v>
      </c>
      <c r="H24" s="191">
        <v>4</v>
      </c>
      <c r="I24" s="192">
        <v>6</v>
      </c>
      <c r="J24" s="191">
        <v>8</v>
      </c>
      <c r="K24" s="193">
        <v>10</v>
      </c>
      <c r="L24" s="48" t="s">
        <v>0</v>
      </c>
      <c r="M24" s="10"/>
      <c r="N24" s="26"/>
    </row>
    <row r="25" spans="1:14" ht="12.75" customHeight="1" thickBot="1">
      <c r="A25" s="9"/>
      <c r="B25" s="275"/>
      <c r="C25" s="260"/>
      <c r="D25" s="244"/>
      <c r="E25" s="247"/>
      <c r="F25" s="211"/>
      <c r="G25" s="211"/>
      <c r="H25" s="212"/>
      <c r="I25" s="211"/>
      <c r="J25" s="213"/>
      <c r="K25" s="214">
        <v>10</v>
      </c>
      <c r="L25" s="101">
        <f>SUM(F25:K25)</f>
        <v>10</v>
      </c>
      <c r="M25" s="10"/>
      <c r="N25" s="26"/>
    </row>
    <row r="26" spans="1:14" ht="12.75" customHeight="1" thickBot="1">
      <c r="A26" s="23"/>
      <c r="B26" s="275"/>
      <c r="C26" s="240" t="s">
        <v>78</v>
      </c>
      <c r="D26" s="243">
        <v>1</v>
      </c>
      <c r="E26" s="271" t="s">
        <v>248</v>
      </c>
      <c r="F26" s="29" t="s">
        <v>228</v>
      </c>
      <c r="G26" s="30" t="s">
        <v>229</v>
      </c>
      <c r="H26" s="30" t="s">
        <v>230</v>
      </c>
      <c r="I26" s="31" t="s">
        <v>231</v>
      </c>
      <c r="J26" s="30" t="s">
        <v>232</v>
      </c>
      <c r="K26" s="32" t="s">
        <v>233</v>
      </c>
      <c r="L26" s="9"/>
      <c r="M26" s="9"/>
      <c r="N26" s="26"/>
    </row>
    <row r="27" spans="1:14" ht="12.75" customHeight="1" thickBot="1">
      <c r="A27" s="9"/>
      <c r="B27" s="275"/>
      <c r="C27" s="241"/>
      <c r="D27" s="244"/>
      <c r="E27" s="272"/>
      <c r="F27" s="33">
        <v>1</v>
      </c>
      <c r="G27" s="34">
        <v>2</v>
      </c>
      <c r="H27" s="34">
        <v>4</v>
      </c>
      <c r="I27" s="35">
        <v>6</v>
      </c>
      <c r="J27" s="34">
        <v>8</v>
      </c>
      <c r="K27" s="36">
        <v>10</v>
      </c>
      <c r="L27" s="48" t="s">
        <v>0</v>
      </c>
      <c r="M27" s="9"/>
      <c r="N27" s="26"/>
    </row>
    <row r="28" spans="1:14" ht="12.75" customHeight="1" thickBot="1">
      <c r="A28" s="9"/>
      <c r="B28" s="276"/>
      <c r="C28" s="242"/>
      <c r="D28" s="244"/>
      <c r="E28" s="273"/>
      <c r="F28" s="62"/>
      <c r="G28" s="68"/>
      <c r="H28" s="68"/>
      <c r="I28" s="69"/>
      <c r="J28" s="68"/>
      <c r="K28" s="62">
        <v>10</v>
      </c>
      <c r="L28" s="101">
        <f>SUM(F28:K28)</f>
        <v>10</v>
      </c>
      <c r="N28" s="26"/>
    </row>
    <row r="29" spans="1:14" ht="12.75" customHeight="1" thickBot="1">
      <c r="A29" s="9"/>
      <c r="B29" s="106"/>
      <c r="C29" s="107"/>
      <c r="D29" s="104"/>
      <c r="E29" s="232"/>
      <c r="F29" s="233"/>
      <c r="G29" s="233"/>
      <c r="H29" s="233"/>
      <c r="I29" s="233"/>
      <c r="J29" s="233"/>
      <c r="K29" s="281"/>
      <c r="L29" s="114" t="s">
        <v>95</v>
      </c>
      <c r="M29" s="114" t="s">
        <v>94</v>
      </c>
      <c r="N29" s="26"/>
    </row>
    <row r="30" spans="1:14" ht="12.75" customHeight="1" thickBot="1">
      <c r="A30" s="9"/>
      <c r="B30" s="9"/>
      <c r="C30" s="3"/>
      <c r="D30" s="49">
        <f>SUM(D23:D28)</f>
        <v>2</v>
      </c>
      <c r="E30" s="48" t="s">
        <v>5</v>
      </c>
      <c r="F30" s="53">
        <f aca="true" t="shared" si="2" ref="F30:K30">F25+F28</f>
        <v>0</v>
      </c>
      <c r="G30" s="53">
        <f t="shared" si="2"/>
        <v>0</v>
      </c>
      <c r="H30" s="53">
        <f t="shared" si="2"/>
        <v>0</v>
      </c>
      <c r="I30" s="53">
        <f t="shared" si="2"/>
        <v>0</v>
      </c>
      <c r="J30" s="53">
        <f t="shared" si="2"/>
        <v>0</v>
      </c>
      <c r="K30" s="53">
        <f t="shared" si="2"/>
        <v>20</v>
      </c>
      <c r="L30" s="51">
        <f>SUM(F30:K30)</f>
        <v>20</v>
      </c>
      <c r="M30" s="52">
        <f>L30/D30</f>
        <v>10</v>
      </c>
      <c r="N30" s="26"/>
    </row>
    <row r="31" spans="1:14" ht="12.75" customHeight="1">
      <c r="A31" s="7"/>
      <c r="B31" s="4"/>
      <c r="C31" s="4"/>
      <c r="D31" s="4"/>
      <c r="E31" s="4"/>
      <c r="F31" s="4"/>
      <c r="G31" s="4"/>
      <c r="H31" s="4"/>
      <c r="I31" s="6"/>
      <c r="J31" s="7"/>
      <c r="K31" s="26"/>
      <c r="L31" s="26"/>
      <c r="M31" s="26"/>
      <c r="N31" s="26"/>
    </row>
    <row r="32" spans="1:14" ht="12.75" customHeight="1" thickBot="1">
      <c r="A32" s="12"/>
      <c r="B32" s="4"/>
      <c r="C32" s="4"/>
      <c r="D32" s="4"/>
      <c r="E32" s="4"/>
      <c r="F32" s="4"/>
      <c r="G32" s="4"/>
      <c r="H32" s="4"/>
      <c r="I32" s="6"/>
      <c r="J32" s="7"/>
      <c r="K32" s="26"/>
      <c r="L32" s="26"/>
      <c r="M32" s="26"/>
      <c r="N32" s="26"/>
    </row>
    <row r="33" spans="1:14" ht="12.75" customHeight="1" thickBot="1">
      <c r="A33" s="47">
        <v>4</v>
      </c>
      <c r="B33" s="297" t="s">
        <v>79</v>
      </c>
      <c r="C33" s="298"/>
      <c r="D33" s="48"/>
      <c r="E33" s="48" t="s">
        <v>15</v>
      </c>
      <c r="F33" s="237" t="s">
        <v>93</v>
      </c>
      <c r="G33" s="238"/>
      <c r="H33" s="238"/>
      <c r="I33" s="238"/>
      <c r="J33" s="238"/>
      <c r="K33" s="239"/>
      <c r="L33" s="9"/>
      <c r="M33" s="9"/>
      <c r="N33" s="26"/>
    </row>
    <row r="34" spans="1:14" ht="12.75" customHeight="1" thickBot="1">
      <c r="A34" s="9"/>
      <c r="B34" s="277">
        <f>M47</f>
        <v>3.25</v>
      </c>
      <c r="C34" s="259" t="s">
        <v>80</v>
      </c>
      <c r="D34" s="243">
        <v>1</v>
      </c>
      <c r="E34" s="245" t="s">
        <v>256</v>
      </c>
      <c r="F34" s="188" t="s">
        <v>133</v>
      </c>
      <c r="G34" s="48" t="s">
        <v>136</v>
      </c>
      <c r="H34" s="48" t="s">
        <v>155</v>
      </c>
      <c r="I34" s="216" t="s">
        <v>156</v>
      </c>
      <c r="J34" s="48" t="s">
        <v>157</v>
      </c>
      <c r="K34" s="178" t="s">
        <v>158</v>
      </c>
      <c r="L34" s="9"/>
      <c r="M34" s="9"/>
      <c r="N34" s="26"/>
    </row>
    <row r="35" spans="1:14" ht="12.75" customHeight="1" thickBot="1">
      <c r="A35" s="9"/>
      <c r="B35" s="275"/>
      <c r="C35" s="260"/>
      <c r="D35" s="244"/>
      <c r="E35" s="246"/>
      <c r="F35" s="190">
        <v>1</v>
      </c>
      <c r="G35" s="191">
        <v>2</v>
      </c>
      <c r="H35" s="191">
        <v>4</v>
      </c>
      <c r="I35" s="192">
        <v>6</v>
      </c>
      <c r="J35" s="191">
        <v>8</v>
      </c>
      <c r="K35" s="193">
        <v>10</v>
      </c>
      <c r="L35" s="48" t="s">
        <v>0</v>
      </c>
      <c r="M35" s="10"/>
      <c r="N35" s="26"/>
    </row>
    <row r="36" spans="1:14" ht="12.75" customHeight="1" thickBot="1">
      <c r="A36" s="9"/>
      <c r="B36" s="275"/>
      <c r="C36" s="260"/>
      <c r="D36" s="244"/>
      <c r="E36" s="247"/>
      <c r="F36" s="211">
        <v>1</v>
      </c>
      <c r="G36" s="211"/>
      <c r="H36" s="212"/>
      <c r="I36" s="211"/>
      <c r="J36" s="213"/>
      <c r="K36" s="214"/>
      <c r="L36" s="101">
        <f>SUM(F36:K36)</f>
        <v>1</v>
      </c>
      <c r="M36" s="10"/>
      <c r="N36" s="26"/>
    </row>
    <row r="37" spans="1:14" ht="12.75" customHeight="1" thickBot="1">
      <c r="A37" s="23"/>
      <c r="B37" s="275"/>
      <c r="C37" s="259" t="s">
        <v>81</v>
      </c>
      <c r="D37" s="243">
        <v>1</v>
      </c>
      <c r="E37" s="271" t="s">
        <v>82</v>
      </c>
      <c r="F37" s="39" t="s">
        <v>133</v>
      </c>
      <c r="G37" s="30" t="s">
        <v>249</v>
      </c>
      <c r="H37" s="30" t="s">
        <v>21</v>
      </c>
      <c r="I37" s="31" t="s">
        <v>22</v>
      </c>
      <c r="J37" s="30" t="s">
        <v>23</v>
      </c>
      <c r="K37" s="32" t="s">
        <v>257</v>
      </c>
      <c r="L37" s="9"/>
      <c r="M37" s="9"/>
      <c r="N37" s="26"/>
    </row>
    <row r="38" spans="1:14" ht="12.75" customHeight="1" thickBot="1">
      <c r="A38" s="9"/>
      <c r="B38" s="275"/>
      <c r="C38" s="260"/>
      <c r="D38" s="244"/>
      <c r="E38" s="272"/>
      <c r="F38" s="33">
        <v>1</v>
      </c>
      <c r="G38" s="34">
        <v>2</v>
      </c>
      <c r="H38" s="34">
        <v>4</v>
      </c>
      <c r="I38" s="35">
        <v>6</v>
      </c>
      <c r="J38" s="34">
        <v>8</v>
      </c>
      <c r="K38" s="36">
        <v>10</v>
      </c>
      <c r="L38" s="48" t="s">
        <v>0</v>
      </c>
      <c r="M38" s="10"/>
      <c r="N38" s="26"/>
    </row>
    <row r="39" spans="1:14" ht="12.75" customHeight="1" thickBot="1">
      <c r="A39" s="9"/>
      <c r="B39" s="275"/>
      <c r="C39" s="260"/>
      <c r="D39" s="244"/>
      <c r="E39" s="273"/>
      <c r="F39" s="62"/>
      <c r="G39" s="68"/>
      <c r="H39" s="68"/>
      <c r="I39" s="69"/>
      <c r="J39" s="68"/>
      <c r="K39" s="62">
        <v>10</v>
      </c>
      <c r="L39" s="101">
        <f>SUM(F39:K39)</f>
        <v>10</v>
      </c>
      <c r="M39" s="9"/>
      <c r="N39" s="26"/>
    </row>
    <row r="40" spans="1:14" ht="12.75" customHeight="1" thickBot="1">
      <c r="A40" s="23"/>
      <c r="B40" s="275"/>
      <c r="C40" s="240" t="s">
        <v>83</v>
      </c>
      <c r="D40" s="243">
        <v>1</v>
      </c>
      <c r="E40" s="271" t="s">
        <v>250</v>
      </c>
      <c r="F40" s="39" t="s">
        <v>251</v>
      </c>
      <c r="G40" s="174" t="s">
        <v>182</v>
      </c>
      <c r="H40" s="30" t="s">
        <v>252</v>
      </c>
      <c r="I40" s="31" t="s">
        <v>253</v>
      </c>
      <c r="J40" s="30" t="s">
        <v>254</v>
      </c>
      <c r="K40" s="32" t="s">
        <v>255</v>
      </c>
      <c r="L40" s="9"/>
      <c r="M40" s="9"/>
      <c r="N40" s="26"/>
    </row>
    <row r="41" spans="1:14" ht="12.75" customHeight="1" thickBot="1">
      <c r="A41" s="9"/>
      <c r="B41" s="275"/>
      <c r="C41" s="241"/>
      <c r="D41" s="244"/>
      <c r="E41" s="272"/>
      <c r="F41" s="33">
        <v>1</v>
      </c>
      <c r="G41" s="34">
        <v>2</v>
      </c>
      <c r="H41" s="34">
        <v>4</v>
      </c>
      <c r="I41" s="35">
        <v>6</v>
      </c>
      <c r="J41" s="34">
        <v>8</v>
      </c>
      <c r="K41" s="36">
        <v>10</v>
      </c>
      <c r="L41" s="48" t="s">
        <v>0</v>
      </c>
      <c r="M41" s="9"/>
      <c r="N41" s="26"/>
    </row>
    <row r="42" spans="1:14" ht="12.75" customHeight="1" thickBot="1">
      <c r="A42" s="9"/>
      <c r="B42" s="275"/>
      <c r="C42" s="241"/>
      <c r="D42" s="244"/>
      <c r="E42" s="273"/>
      <c r="F42" s="62">
        <v>1</v>
      </c>
      <c r="G42" s="68"/>
      <c r="H42" s="68"/>
      <c r="I42" s="69"/>
      <c r="J42" s="68"/>
      <c r="K42" s="62"/>
      <c r="L42" s="109">
        <f>SUM(F42:K42)</f>
        <v>1</v>
      </c>
      <c r="M42" s="138"/>
      <c r="N42" s="138"/>
    </row>
    <row r="43" spans="1:14" ht="12.75" customHeight="1" thickBot="1">
      <c r="A43" s="9"/>
      <c r="B43" s="275"/>
      <c r="C43" s="241"/>
      <c r="D43" s="243">
        <v>1</v>
      </c>
      <c r="E43" s="271" t="s">
        <v>84</v>
      </c>
      <c r="F43" s="39" t="s">
        <v>133</v>
      </c>
      <c r="G43" s="30" t="s">
        <v>249</v>
      </c>
      <c r="H43" s="30" t="s">
        <v>21</v>
      </c>
      <c r="I43" s="31" t="s">
        <v>22</v>
      </c>
      <c r="J43" s="30" t="s">
        <v>23</v>
      </c>
      <c r="K43" s="32" t="s">
        <v>257</v>
      </c>
      <c r="L43" s="221"/>
      <c r="M43" s="92"/>
      <c r="N43" s="138"/>
    </row>
    <row r="44" spans="1:14" ht="12.75" customHeight="1" thickBot="1">
      <c r="A44" s="12"/>
      <c r="B44" s="275"/>
      <c r="C44" s="241"/>
      <c r="D44" s="244"/>
      <c r="E44" s="272"/>
      <c r="F44" s="33">
        <v>1</v>
      </c>
      <c r="G44" s="34">
        <v>2</v>
      </c>
      <c r="H44" s="34">
        <v>4</v>
      </c>
      <c r="I44" s="35">
        <v>6</v>
      </c>
      <c r="J44" s="34">
        <v>8</v>
      </c>
      <c r="K44" s="36">
        <v>10</v>
      </c>
      <c r="L44" s="48" t="s">
        <v>0</v>
      </c>
      <c r="M44" s="91"/>
      <c r="N44" s="91"/>
    </row>
    <row r="45" spans="1:14" ht="12.75" customHeight="1" thickBot="1">
      <c r="A45" s="7"/>
      <c r="B45" s="276"/>
      <c r="C45" s="242"/>
      <c r="D45" s="244"/>
      <c r="E45" s="273"/>
      <c r="F45" s="62">
        <v>1</v>
      </c>
      <c r="G45" s="68"/>
      <c r="H45" s="68"/>
      <c r="I45" s="69"/>
      <c r="J45" s="68"/>
      <c r="K45" s="62"/>
      <c r="L45" s="101">
        <f>SUM(F45:K45)</f>
        <v>1</v>
      </c>
      <c r="M45" s="219"/>
      <c r="N45" s="122"/>
    </row>
    <row r="46" spans="1:14" ht="12.75" customHeight="1" thickBot="1">
      <c r="A46" s="7"/>
      <c r="B46" s="90"/>
      <c r="C46" s="90"/>
      <c r="D46" s="104"/>
      <c r="E46" s="232"/>
      <c r="F46" s="233"/>
      <c r="G46" s="233"/>
      <c r="H46" s="233"/>
      <c r="I46" s="233"/>
      <c r="J46" s="233"/>
      <c r="K46" s="281"/>
      <c r="L46" s="114" t="s">
        <v>95</v>
      </c>
      <c r="M46" s="220" t="s">
        <v>94</v>
      </c>
      <c r="N46" s="26"/>
    </row>
    <row r="47" spans="1:14" ht="12.75" customHeight="1" thickBot="1">
      <c r="A47" s="7"/>
      <c r="B47" s="8"/>
      <c r="C47" s="3"/>
      <c r="D47" s="49">
        <f>SUM(D34:D45)</f>
        <v>4</v>
      </c>
      <c r="E47" s="48" t="s">
        <v>5</v>
      </c>
      <c r="F47" s="53">
        <f aca="true" t="shared" si="3" ref="F47:K47">F36+F39+F42+F45</f>
        <v>3</v>
      </c>
      <c r="G47" s="53">
        <f t="shared" si="3"/>
        <v>0</v>
      </c>
      <c r="H47" s="53">
        <f t="shared" si="3"/>
        <v>0</v>
      </c>
      <c r="I47" s="53">
        <f t="shared" si="3"/>
        <v>0</v>
      </c>
      <c r="J47" s="53">
        <f t="shared" si="3"/>
        <v>0</v>
      </c>
      <c r="K47" s="53">
        <f t="shared" si="3"/>
        <v>10</v>
      </c>
      <c r="L47" s="51">
        <f>SUM(F47:K47)</f>
        <v>13</v>
      </c>
      <c r="M47" s="52">
        <f>L47/D47</f>
        <v>3.25</v>
      </c>
      <c r="N47" s="26"/>
    </row>
    <row r="48" spans="1:14" ht="12.75" customHeight="1">
      <c r="A48" s="7"/>
      <c r="B48" s="8"/>
      <c r="C48" s="24"/>
      <c r="D48" s="24"/>
      <c r="E48" s="8"/>
      <c r="F48" s="6"/>
      <c r="G48" s="6"/>
      <c r="H48" s="6"/>
      <c r="I48" s="6"/>
      <c r="J48" s="7"/>
      <c r="K48" s="26"/>
      <c r="L48" s="26"/>
      <c r="M48" s="26"/>
      <c r="N48" s="26"/>
    </row>
    <row r="49" spans="1:14" ht="12.75" customHeight="1" thickBot="1">
      <c r="A49" s="7"/>
      <c r="B49" s="8"/>
      <c r="C49" s="24"/>
      <c r="D49" s="24"/>
      <c r="E49" s="8"/>
      <c r="F49" s="6"/>
      <c r="G49" s="6"/>
      <c r="H49" s="6"/>
      <c r="I49" s="6"/>
      <c r="J49" s="7"/>
      <c r="K49" s="26"/>
      <c r="L49" s="26"/>
      <c r="M49" s="26"/>
      <c r="N49" s="26"/>
    </row>
    <row r="50" spans="1:14" ht="12.75" customHeight="1" thickBot="1">
      <c r="A50" s="47">
        <v>5</v>
      </c>
      <c r="B50" s="297" t="s">
        <v>85</v>
      </c>
      <c r="C50" s="298"/>
      <c r="D50" s="48"/>
      <c r="E50" s="48" t="s">
        <v>15</v>
      </c>
      <c r="F50" s="237" t="s">
        <v>93</v>
      </c>
      <c r="G50" s="238"/>
      <c r="H50" s="238"/>
      <c r="I50" s="238"/>
      <c r="J50" s="238"/>
      <c r="K50" s="239"/>
      <c r="L50" s="9"/>
      <c r="M50" s="9"/>
      <c r="N50" s="26"/>
    </row>
    <row r="51" spans="1:14" ht="12.75" customHeight="1" thickBot="1">
      <c r="A51" s="9"/>
      <c r="B51" s="277">
        <f>M64</f>
        <v>3</v>
      </c>
      <c r="C51" s="240" t="s">
        <v>86</v>
      </c>
      <c r="D51" s="243">
        <v>1</v>
      </c>
      <c r="E51" s="245" t="s">
        <v>87</v>
      </c>
      <c r="F51" s="39" t="s">
        <v>133</v>
      </c>
      <c r="G51" s="30" t="s">
        <v>249</v>
      </c>
      <c r="H51" s="30" t="s">
        <v>21</v>
      </c>
      <c r="I51" s="31" t="s">
        <v>22</v>
      </c>
      <c r="J51" s="30" t="s">
        <v>23</v>
      </c>
      <c r="K51" s="32" t="s">
        <v>257</v>
      </c>
      <c r="L51" s="9"/>
      <c r="M51" s="9"/>
      <c r="N51" s="26"/>
    </row>
    <row r="52" spans="1:14" ht="12.75" customHeight="1" thickBot="1">
      <c r="A52" s="9"/>
      <c r="B52" s="275"/>
      <c r="C52" s="241"/>
      <c r="D52" s="292"/>
      <c r="E52" s="246"/>
      <c r="F52" s="33">
        <v>1</v>
      </c>
      <c r="G52" s="34">
        <v>2</v>
      </c>
      <c r="H52" s="34">
        <v>4</v>
      </c>
      <c r="I52" s="35">
        <v>6</v>
      </c>
      <c r="J52" s="34">
        <v>8</v>
      </c>
      <c r="K52" s="36">
        <v>10</v>
      </c>
      <c r="L52" s="48" t="s">
        <v>0</v>
      </c>
      <c r="M52" s="10"/>
      <c r="N52" s="26"/>
    </row>
    <row r="53" spans="1:14" ht="12.75" customHeight="1" thickBot="1">
      <c r="A53" s="9"/>
      <c r="B53" s="275"/>
      <c r="C53" s="241"/>
      <c r="D53" s="293"/>
      <c r="E53" s="247"/>
      <c r="F53" s="68">
        <v>1</v>
      </c>
      <c r="G53" s="68"/>
      <c r="H53" s="69"/>
      <c r="I53" s="68"/>
      <c r="J53" s="62"/>
      <c r="K53" s="74"/>
      <c r="L53" s="101">
        <f>SUM(F53:K53)</f>
        <v>1</v>
      </c>
      <c r="M53" s="10"/>
      <c r="N53" s="26"/>
    </row>
    <row r="54" spans="1:14" ht="12.75" customHeight="1" thickBot="1">
      <c r="A54" s="23"/>
      <c r="B54" s="275"/>
      <c r="C54" s="241"/>
      <c r="D54" s="243">
        <v>1</v>
      </c>
      <c r="E54" s="271" t="s">
        <v>88</v>
      </c>
      <c r="F54" s="39" t="s">
        <v>133</v>
      </c>
      <c r="G54" s="30" t="s">
        <v>249</v>
      </c>
      <c r="H54" s="30" t="s">
        <v>21</v>
      </c>
      <c r="I54" s="31" t="s">
        <v>22</v>
      </c>
      <c r="J54" s="30" t="s">
        <v>23</v>
      </c>
      <c r="K54" s="32" t="s">
        <v>257</v>
      </c>
      <c r="L54" s="9"/>
      <c r="M54" s="9"/>
      <c r="N54" s="26"/>
    </row>
    <row r="55" spans="1:14" ht="12.75" customHeight="1" thickBot="1">
      <c r="A55" s="9"/>
      <c r="B55" s="275"/>
      <c r="C55" s="241"/>
      <c r="D55" s="292"/>
      <c r="E55" s="272"/>
      <c r="F55" s="33">
        <v>1</v>
      </c>
      <c r="G55" s="34">
        <v>2</v>
      </c>
      <c r="H55" s="34">
        <v>4</v>
      </c>
      <c r="I55" s="35">
        <v>6</v>
      </c>
      <c r="J55" s="34">
        <v>8</v>
      </c>
      <c r="K55" s="36">
        <v>10</v>
      </c>
      <c r="L55" s="48" t="s">
        <v>0</v>
      </c>
      <c r="M55" s="111" t="s">
        <v>96</v>
      </c>
      <c r="N55" s="111" t="s">
        <v>97</v>
      </c>
    </row>
    <row r="56" spans="1:14" ht="12.75" customHeight="1" thickBot="1">
      <c r="A56" s="9"/>
      <c r="B56" s="275"/>
      <c r="C56" s="242"/>
      <c r="D56" s="293"/>
      <c r="E56" s="273"/>
      <c r="F56" s="62">
        <v>1</v>
      </c>
      <c r="G56" s="68"/>
      <c r="H56" s="68"/>
      <c r="I56" s="69"/>
      <c r="J56" s="68"/>
      <c r="K56" s="62"/>
      <c r="L56" s="101">
        <f>SUM(F56:K56)</f>
        <v>1</v>
      </c>
      <c r="M56" s="112">
        <f>SUM(F53+G53+H53+I53+J53+K53+K56+J56+I56+H56+G56+F56)</f>
        <v>2</v>
      </c>
      <c r="N56" s="113">
        <f>M56/(D51+D54)</f>
        <v>1</v>
      </c>
    </row>
    <row r="57" spans="1:14" ht="12.75" customHeight="1" thickBot="1">
      <c r="A57" s="23"/>
      <c r="B57" s="275"/>
      <c r="C57" s="240" t="s">
        <v>89</v>
      </c>
      <c r="D57" s="243">
        <v>1</v>
      </c>
      <c r="E57" s="271" t="s">
        <v>90</v>
      </c>
      <c r="F57" s="32" t="s">
        <v>181</v>
      </c>
      <c r="G57" s="174" t="s">
        <v>297</v>
      </c>
      <c r="H57" s="30" t="s">
        <v>298</v>
      </c>
      <c r="I57" s="31" t="s">
        <v>299</v>
      </c>
      <c r="J57" s="174" t="s">
        <v>300</v>
      </c>
      <c r="K57" s="32" t="s">
        <v>296</v>
      </c>
      <c r="L57" s="4"/>
      <c r="M57" s="10"/>
      <c r="N57" s="26"/>
    </row>
    <row r="58" spans="1:14" ht="12.75" customHeight="1" thickBot="1">
      <c r="A58" s="9"/>
      <c r="B58" s="275"/>
      <c r="C58" s="290"/>
      <c r="D58" s="292"/>
      <c r="E58" s="272"/>
      <c r="F58" s="33">
        <v>1</v>
      </c>
      <c r="G58" s="34">
        <v>2</v>
      </c>
      <c r="H58" s="34">
        <v>4</v>
      </c>
      <c r="I58" s="35">
        <v>6</v>
      </c>
      <c r="J58" s="34">
        <v>8</v>
      </c>
      <c r="K58" s="36">
        <v>10</v>
      </c>
      <c r="L58" s="48" t="s">
        <v>0</v>
      </c>
      <c r="M58" s="9"/>
      <c r="N58" s="26"/>
    </row>
    <row r="59" spans="1:14" ht="12.75" customHeight="1" thickBot="1">
      <c r="A59" s="9"/>
      <c r="B59" s="275"/>
      <c r="C59" s="291"/>
      <c r="D59" s="293"/>
      <c r="E59" s="273"/>
      <c r="F59" s="62"/>
      <c r="G59" s="68"/>
      <c r="H59" s="68">
        <v>4</v>
      </c>
      <c r="I59" s="69"/>
      <c r="J59" s="68"/>
      <c r="K59" s="62"/>
      <c r="L59" s="101">
        <f>SUM(F59:K59)</f>
        <v>4</v>
      </c>
      <c r="N59" s="26"/>
    </row>
    <row r="60" spans="1:14" ht="12.75" customHeight="1" thickBot="1">
      <c r="A60" s="23"/>
      <c r="B60" s="275"/>
      <c r="C60" s="240" t="s">
        <v>91</v>
      </c>
      <c r="D60" s="243">
        <v>1</v>
      </c>
      <c r="E60" s="271" t="s">
        <v>92</v>
      </c>
      <c r="F60" s="39" t="s">
        <v>133</v>
      </c>
      <c r="G60" s="30" t="s">
        <v>249</v>
      </c>
      <c r="H60" s="30" t="s">
        <v>21</v>
      </c>
      <c r="I60" s="31" t="s">
        <v>22</v>
      </c>
      <c r="J60" s="30" t="s">
        <v>258</v>
      </c>
      <c r="K60" s="32" t="s">
        <v>259</v>
      </c>
      <c r="L60" s="9"/>
      <c r="M60" s="9"/>
      <c r="N60" s="26"/>
    </row>
    <row r="61" spans="1:14" ht="12.75" customHeight="1" thickBot="1">
      <c r="A61" s="9"/>
      <c r="B61" s="275"/>
      <c r="C61" s="241"/>
      <c r="D61" s="292"/>
      <c r="E61" s="272"/>
      <c r="F61" s="33">
        <v>1</v>
      </c>
      <c r="G61" s="34">
        <v>2</v>
      </c>
      <c r="H61" s="34">
        <v>4</v>
      </c>
      <c r="I61" s="35">
        <v>6</v>
      </c>
      <c r="J61" s="34">
        <v>8</v>
      </c>
      <c r="K61" s="36">
        <v>10</v>
      </c>
      <c r="L61" s="48" t="s">
        <v>0</v>
      </c>
      <c r="M61" s="9"/>
      <c r="N61" s="26"/>
    </row>
    <row r="62" spans="1:14" ht="12.75" customHeight="1" thickBot="1">
      <c r="A62" s="9"/>
      <c r="B62" s="276"/>
      <c r="C62" s="242"/>
      <c r="D62" s="293"/>
      <c r="E62" s="273"/>
      <c r="F62" s="62"/>
      <c r="G62" s="68"/>
      <c r="H62" s="68"/>
      <c r="I62" s="69">
        <v>6</v>
      </c>
      <c r="J62" s="68"/>
      <c r="K62" s="62"/>
      <c r="L62" s="101">
        <f>SUM(F62:K62)</f>
        <v>6</v>
      </c>
      <c r="N62" s="26"/>
    </row>
    <row r="63" spans="1:14" ht="12.75" customHeight="1" thickBot="1">
      <c r="A63" s="9"/>
      <c r="B63" s="90"/>
      <c r="C63" s="90"/>
      <c r="D63" s="108"/>
      <c r="E63" s="232"/>
      <c r="F63" s="233"/>
      <c r="G63" s="233"/>
      <c r="H63" s="233"/>
      <c r="I63" s="233"/>
      <c r="J63" s="233"/>
      <c r="K63" s="281"/>
      <c r="L63" s="114" t="s">
        <v>95</v>
      </c>
      <c r="M63" s="114" t="s">
        <v>94</v>
      </c>
      <c r="N63" s="26"/>
    </row>
    <row r="64" spans="1:14" ht="12.75" customHeight="1" thickBot="1">
      <c r="A64" s="9"/>
      <c r="B64" s="9"/>
      <c r="C64" s="55"/>
      <c r="D64" s="49">
        <f>SUM(D51:D62)</f>
        <v>4</v>
      </c>
      <c r="E64" s="48" t="s">
        <v>5</v>
      </c>
      <c r="F64" s="53">
        <f aca="true" t="shared" si="4" ref="F64:K64">F59+F62+F56+F53</f>
        <v>2</v>
      </c>
      <c r="G64" s="53">
        <f t="shared" si="4"/>
        <v>0</v>
      </c>
      <c r="H64" s="53">
        <f t="shared" si="4"/>
        <v>4</v>
      </c>
      <c r="I64" s="53">
        <f t="shared" si="4"/>
        <v>6</v>
      </c>
      <c r="J64" s="53">
        <f t="shared" si="4"/>
        <v>0</v>
      </c>
      <c r="K64" s="53">
        <f t="shared" si="4"/>
        <v>0</v>
      </c>
      <c r="L64" s="51">
        <f>SUM(F64:K64)</f>
        <v>12</v>
      </c>
      <c r="M64" s="52">
        <f>L64/D64</f>
        <v>3</v>
      </c>
      <c r="N64" s="26"/>
    </row>
    <row r="65" spans="1:14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1:14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1:14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1:14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1:14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1:14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1:14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1:14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1:14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1:14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1:14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1:14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1:14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1:14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1:14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1:14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1:14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1:14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1:14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1:14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1:14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1:14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1:14" ht="11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1:14" ht="11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1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1:14" ht="11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1:14" ht="11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1:14" ht="11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1:14" ht="11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1:14" ht="11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</sheetData>
  <sheetProtection/>
  <mergeCells count="58">
    <mergeCell ref="E29:K29"/>
    <mergeCell ref="E18:K18"/>
    <mergeCell ref="E46:K46"/>
    <mergeCell ref="E63:K63"/>
    <mergeCell ref="F22:K22"/>
    <mergeCell ref="F33:K33"/>
    <mergeCell ref="F50:K50"/>
    <mergeCell ref="E51:E53"/>
    <mergeCell ref="E54:E56"/>
    <mergeCell ref="B23:B28"/>
    <mergeCell ref="C23:C25"/>
    <mergeCell ref="D23:D25"/>
    <mergeCell ref="E23:E25"/>
    <mergeCell ref="C26:C28"/>
    <mergeCell ref="D26:D28"/>
    <mergeCell ref="E26:E28"/>
    <mergeCell ref="B22:C22"/>
    <mergeCell ref="F3:K3"/>
    <mergeCell ref="B4:B6"/>
    <mergeCell ref="C4:C6"/>
    <mergeCell ref="D4:D6"/>
    <mergeCell ref="E4:E6"/>
    <mergeCell ref="B11:C11"/>
    <mergeCell ref="F11:K11"/>
    <mergeCell ref="E7:K7"/>
    <mergeCell ref="D12:D14"/>
    <mergeCell ref="E12:E14"/>
    <mergeCell ref="C15:C17"/>
    <mergeCell ref="D15:D17"/>
    <mergeCell ref="E15:E17"/>
    <mergeCell ref="C1:E1"/>
    <mergeCell ref="E40:E42"/>
    <mergeCell ref="E43:E45"/>
    <mergeCell ref="C40:C45"/>
    <mergeCell ref="B50:C50"/>
    <mergeCell ref="B33:C33"/>
    <mergeCell ref="B34:B45"/>
    <mergeCell ref="B3:C3"/>
    <mergeCell ref="B12:B17"/>
    <mergeCell ref="C12:C14"/>
    <mergeCell ref="C34:C36"/>
    <mergeCell ref="D34:D36"/>
    <mergeCell ref="E34:E36"/>
    <mergeCell ref="C37:C39"/>
    <mergeCell ref="D37:D39"/>
    <mergeCell ref="E37:E39"/>
    <mergeCell ref="C57:C59"/>
    <mergeCell ref="D57:D59"/>
    <mergeCell ref="E57:E59"/>
    <mergeCell ref="B51:B62"/>
    <mergeCell ref="D40:D42"/>
    <mergeCell ref="D43:D45"/>
    <mergeCell ref="D54:D56"/>
    <mergeCell ref="D51:D53"/>
    <mergeCell ref="E60:E62"/>
    <mergeCell ref="C60:C62"/>
    <mergeCell ref="D60:D62"/>
    <mergeCell ref="C51:C5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AKTH</dc:creator>
  <cp:keywords/>
  <dc:description/>
  <cp:lastModifiedBy>Patrycja Czerniak</cp:lastModifiedBy>
  <cp:lastPrinted>2012-09-05T10:50:47Z</cp:lastPrinted>
  <dcterms:created xsi:type="dcterms:W3CDTF">1996-10-14T23:33:28Z</dcterms:created>
  <dcterms:modified xsi:type="dcterms:W3CDTF">2012-09-05T14:48:16Z</dcterms:modified>
  <cp:category/>
  <cp:version/>
  <cp:contentType/>
  <cp:contentStatus/>
</cp:coreProperties>
</file>